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23064" windowHeight="7140" activeTab="0"/>
  </bookViews>
  <sheets>
    <sheet name="so-data" sheetId="1" r:id="rId1"/>
    <sheet name="so" sheetId="2" r:id="rId2"/>
    <sheet name="ki" sheetId="3" r:id="rId3"/>
  </sheets>
  <definedNames>
    <definedName name="_xlnm.Print_Area" localSheetId="2">'ki'!$A$2:$BD$46</definedName>
    <definedName name="_xlnm.Print_Area" localSheetId="1">'so'!$A$3:$BJ$53</definedName>
  </definedNames>
  <calcPr fullCalcOnLoad="1"/>
</workbook>
</file>

<file path=xl/comments1.xml><?xml version="1.0" encoding="utf-8"?>
<comments xmlns="http://schemas.openxmlformats.org/spreadsheetml/2006/main">
  <authors>
    <author>RR</author>
  </authors>
  <commentList>
    <comment ref="E30" authorId="0">
      <text>
        <r>
          <rPr>
            <sz val="9"/>
            <rFont val="MS UI Gothic"/>
            <family val="3"/>
          </rPr>
          <t>自動計算の数字を参考にしてください。
上書きもできます。</t>
        </r>
      </text>
    </comment>
    <comment ref="E31" authorId="0">
      <text>
        <r>
          <rPr>
            <sz val="9"/>
            <rFont val="MS UI Gothic"/>
            <family val="3"/>
          </rPr>
          <t>本年1月1日現在の在職者（前年中の退職者を除く）を記載します。
退職者を含めて提出する場合は、手修正してください。</t>
        </r>
      </text>
    </comment>
  </commentList>
</comments>
</file>

<file path=xl/sharedStrings.xml><?xml version="1.0" encoding="utf-8"?>
<sst xmlns="http://schemas.openxmlformats.org/spreadsheetml/2006/main" count="362" uniqueCount="212">
  <si>
    <t>月</t>
  </si>
  <si>
    <t>※種別</t>
  </si>
  <si>
    <t>年</t>
  </si>
  <si>
    <t>月分から</t>
  </si>
  <si>
    <t>月分まで</t>
  </si>
  <si>
    <t>年間分</t>
  </si>
  <si>
    <t>退職者分</t>
  </si>
  <si>
    <t>〒</t>
  </si>
  <si>
    <t>電　話</t>
  </si>
  <si>
    <t>名</t>
  </si>
  <si>
    <t>（所在地）</t>
  </si>
  <si>
    <t>追加</t>
  </si>
  <si>
    <t>日提出</t>
  </si>
  <si>
    <t>（フリガナ）</t>
  </si>
  <si>
    <t>（市町村提出用）</t>
  </si>
  <si>
    <t>係　氏名</t>
  </si>
  <si>
    <t>共通DATA</t>
  </si>
  <si>
    <t>平成</t>
  </si>
  <si>
    <t>給与支払者</t>
  </si>
  <si>
    <t>（フリガナ）</t>
  </si>
  <si>
    <t>電話番号</t>
  </si>
  <si>
    <t>氏名</t>
  </si>
  <si>
    <t>連絡先</t>
  </si>
  <si>
    <t>係</t>
  </si>
  <si>
    <t>内線</t>
  </si>
  <si>
    <t>会計事務所</t>
  </si>
  <si>
    <t>市区町村</t>
  </si>
  <si>
    <t>千代田区</t>
  </si>
  <si>
    <t>中央区</t>
  </si>
  <si>
    <t>年</t>
  </si>
  <si>
    <t>月分から</t>
  </si>
  <si>
    <t>月分まで</t>
  </si>
  <si>
    <t>提出年月日</t>
  </si>
  <si>
    <t>経理責任者</t>
  </si>
  <si>
    <t>代表者</t>
  </si>
  <si>
    <t>職</t>
  </si>
  <si>
    <t>税務署</t>
  </si>
  <si>
    <t>給与の支払期間</t>
  </si>
  <si>
    <t>郵便番号</t>
  </si>
  <si>
    <t>給与支払方法及び期日</t>
  </si>
  <si>
    <t>事業種目その他必要事項</t>
  </si>
  <si>
    <t>所轄税務署</t>
  </si>
  <si>
    <t>振込希望金融機関</t>
  </si>
  <si>
    <t>名称</t>
  </si>
  <si>
    <t>所在地</t>
  </si>
  <si>
    <t>カブシキガイシャ　レスキュー　レンジャーズ</t>
  </si>
  <si>
    <t>株式会社ＲＥＳＣＵＥ ＲＡＮＧＥＲＳ</t>
  </si>
  <si>
    <t>代表取締役</t>
  </si>
  <si>
    <t>総括　太郎</t>
  </si>
  <si>
    <t>支払　二郎</t>
  </si>
  <si>
    <t>支払　三郎</t>
  </si>
  <si>
    <t>お助け会計事務所</t>
  </si>
  <si>
    <t>20日〆25日払</t>
  </si>
  <si>
    <t>経理部経理課電算</t>
  </si>
  <si>
    <t>東京都千代田区銀行町１－２－３</t>
  </si>
  <si>
    <t>内線</t>
  </si>
  <si>
    <t>０３－１２３４－５６７８</t>
  </si>
  <si>
    <t>０３－１１１１－２２２２</t>
  </si>
  <si>
    <t>会計事務所と経理の皆さんのお助け業</t>
  </si>
  <si>
    <t>税務署</t>
  </si>
  <si>
    <t>月</t>
  </si>
  <si>
    <t>日</t>
  </si>
  <si>
    <t>－</t>
  </si>
  <si>
    <t>７７７７</t>
  </si>
  <si>
    <t>提出先市区町村数</t>
  </si>
  <si>
    <t>受給者総人員</t>
  </si>
  <si>
    <t>印刷</t>
  </si>
  <si>
    <t>左</t>
  </si>
  <si>
    <t>右</t>
  </si>
  <si>
    <t>人</t>
  </si>
  <si>
    <t>件</t>
  </si>
  <si>
    <t>年間分</t>
  </si>
  <si>
    <t>退職者分</t>
  </si>
  <si>
    <t>市区町村DATA</t>
  </si>
  <si>
    <t>所在地</t>
  </si>
  <si>
    <t>名称</t>
  </si>
  <si>
    <t>印刷DATA</t>
  </si>
  <si>
    <t>未提出</t>
  </si>
  <si>
    <t>受給者総人員</t>
  </si>
  <si>
    <t>人　</t>
  </si>
  <si>
    <t>自動</t>
  </si>
  <si>
    <t>Excel2000で開くとシート全体が保護されてますので、保護を解除してください。</t>
  </si>
  <si>
    <t>色のみに入力する。</t>
  </si>
  <si>
    <t>色はドロップダウンリストから選択する。</t>
  </si>
  <si>
    <t>印刷No.</t>
  </si>
  <si>
    <t>追加訂正</t>
  </si>
  <si>
    <t>一度に2つの市区町村しか選べませんので順次印刷したい番号を変えてください。</t>
  </si>
  <si>
    <t>追加訂正の場合はドロップダウンリストから"追加"か"訂正"を選んでぐたさい。それ以外は"－"のままで。</t>
  </si>
  <si>
    <t>平成</t>
  </si>
  <si>
    <t>※</t>
  </si>
  <si>
    <t>DATAはすべて"so-data"シートから転記されます。シートを保護してますので訂正はできません。(解除パスワードは"1111"です。)</t>
  </si>
  <si>
    <t>左の色の部分以外はシートを保護してますので訂正はできません。(解除パスワードは"1111"です。)</t>
  </si>
  <si>
    <t>給与支払報告書(総括表)</t>
  </si>
  <si>
    <t>年度</t>
  </si>
  <si>
    <t>平成</t>
  </si>
  <si>
    <t>提出期限を入力→</t>
  </si>
  <si>
    <t>特別徴収</t>
  </si>
  <si>
    <t>東京</t>
  </si>
  <si>
    <t>受給者
総人員</t>
  </si>
  <si>
    <t>給与支払者
郵便番号</t>
  </si>
  <si>
    <t>代表者の
職氏名印</t>
  </si>
  <si>
    <t>名称
（氏名）</t>
  </si>
  <si>
    <t>経理責任
者氏名</t>
  </si>
  <si>
    <t>（名称）</t>
  </si>
  <si>
    <t>連絡者の係及
び氏名並びに
電話番号</t>
  </si>
  <si>
    <t>平成</t>
  </si>
  <si>
    <t>会計事務所等
の名称</t>
  </si>
  <si>
    <t>代表者の
職氏名印</t>
  </si>
  <si>
    <t>法人(個人)番号</t>
  </si>
  <si>
    <t>東京都千代田区御助町１－２－３御助ビル４階</t>
  </si>
  <si>
    <t>トウキョウトチヨダクオタスケマチ１－２－３</t>
  </si>
  <si>
    <t>給与差引</t>
  </si>
  <si>
    <t>前年特例徴収義務者番号</t>
  </si>
  <si>
    <t>追加</t>
  </si>
  <si>
    <t>訂正</t>
  </si>
  <si>
    <t>前年no</t>
  </si>
  <si>
    <t>0123456789</t>
  </si>
  <si>
    <t xml:space="preserve">  訂正</t>
  </si>
  <si>
    <t>給与の
支払期間</t>
  </si>
  <si>
    <t>給与支払者の
個人番号
又は法人番号</t>
  </si>
  <si>
    <t>提出区分</t>
  </si>
  <si>
    <t>報告書
人員</t>
  </si>
  <si>
    <t>うち退職
者人員</t>
  </si>
  <si>
    <t>10
提出区分</t>
  </si>
  <si>
    <t>15報告人員</t>
  </si>
  <si>
    <t>特</t>
  </si>
  <si>
    <t>計</t>
  </si>
  <si>
    <t>給与支払者
所在地
（住所）</t>
  </si>
  <si>
    <t>※整 理 番 号</t>
  </si>
  <si>
    <t>※</t>
  </si>
  <si>
    <t>追加</t>
  </si>
  <si>
    <t>①</t>
  </si>
  <si>
    <t>②</t>
  </si>
  <si>
    <t>③</t>
  </si>
  <si>
    <t>④</t>
  </si>
  <si>
    <t>⑤</t>
  </si>
  <si>
    <t>⑥</t>
  </si>
  <si>
    <t>⑦</t>
  </si>
  <si>
    <t>⑧</t>
  </si>
  <si>
    <t>⑨</t>
  </si>
  <si>
    <t>⑩</t>
  </si>
  <si>
    <t>（普通徴収切替理由書なし）</t>
  </si>
  <si>
    <t>｢8連絡者の係及び氏名並びに電話番号｣欄には､この報告書について応答する者の氏名､所属課､係名及びその電話番号を記載してください｡</t>
  </si>
  <si>
    <t>追加報告のときは｢追加｣､訂正の場合は｢訂正｣をそれぞれ○で囲んでください｡</t>
  </si>
  <si>
    <t>｢11給与支払の方法及び期日｣欄には､月給､週給等及び毎月20日､毎週月曜日等と記載してください｡</t>
  </si>
  <si>
    <t>｢10提出区分｣欄は､退職者についてのみ支払報告書を提出する場合には､｢退職者分｣を､その他の場合には｢年間分｣を○で囲んでください｡</t>
  </si>
  <si>
    <t>｢2給与支払者の個人番号又は法人番号｣欄には､給与支払者の個人番号(行政手続における特定の個人を識別するための番号の利用等に関する法律第2条第5項に規定する個人番号をいう｡以下同じ｡)又は法人番号(同条第15項に規定する法人番号をいう｡)を記載してください｡なお､個人番号を記載する場合は､左側を1文字空けて記載してください｡</t>
  </si>
  <si>
    <t>｢14受給者総人員｣欄には､1月1日現在において給与の支払をする事務所､事業所等から給与等の支払を受けている者の総人員を記載してください｡</t>
  </si>
  <si>
    <t>｢15報告書人員｣欄には､提出先の市町村に対して｢給与支払報告書(個人別明細書)｣を提出する人員(退職者人員を含む｡)を延べ人数で記載してください｡</t>
  </si>
  <si>
    <t>｢16うち退職者人員｣欄には､提出先の市町村に対して｢給与支払報告書(個人別明細書)｣を提出する退職者の人員を延べ人数で記載してください｡</t>
  </si>
  <si>
    <t>※印の欄は記載しないでください｡</t>
  </si>
  <si>
    <r>
      <t>19</t>
    </r>
    <r>
      <rPr>
        <sz val="6"/>
        <color indexed="60"/>
        <rFont val="MS UI Gothic"/>
        <family val="3"/>
      </rPr>
      <t>前年の特別徴収義務者指定番号</t>
    </r>
  </si>
  <si>
    <t>所轄
税務署</t>
  </si>
  <si>
    <t>　長殿</t>
  </si>
  <si>
    <t>税務署</t>
  </si>
  <si>
    <r>
      <t xml:space="preserve">11　.
</t>
    </r>
    <r>
      <rPr>
        <sz val="7"/>
        <color indexed="60"/>
        <rFont val="MS UI Gothic"/>
        <family val="3"/>
      </rPr>
      <t>給与支払の
方法及び
期日</t>
    </r>
  </si>
  <si>
    <t xml:space="preserve"> ｢1給与の支払期間｣欄には､｢15報告書人員｣(提出区分が｢退職者分｣の場合は｢うち退職者人員｣)に給与を支払つた期間を記載してください｡</t>
  </si>
  <si>
    <r>
      <t xml:space="preserve">12　.
</t>
    </r>
    <r>
      <rPr>
        <sz val="7"/>
        <color indexed="60"/>
        <rFont val="MS UI Gothic"/>
        <family val="3"/>
      </rPr>
      <t>事業種目その
他必要な事項</t>
    </r>
  </si>
  <si>
    <r>
      <t xml:space="preserve">13　.
</t>
    </r>
    <r>
      <rPr>
        <sz val="7"/>
        <color indexed="60"/>
        <rFont val="MS UI Gothic"/>
        <family val="3"/>
      </rPr>
      <t>提出先市
区町村数</t>
    </r>
  </si>
  <si>
    <t>給与支払者
所在地
（住所）</t>
  </si>
  <si>
    <t>振込を希望する金融機関の名称及び所在地</t>
  </si>
  <si>
    <t>文京区</t>
  </si>
  <si>
    <t>9999999999</t>
  </si>
  <si>
    <t>ＡＢＣ銀行</t>
  </si>
  <si>
    <t>v5.07</t>
  </si>
  <si>
    <t>名</t>
  </si>
  <si>
    <r>
      <t>給与の支払が不定期</t>
    </r>
    <r>
      <rPr>
        <sz val="7"/>
        <color indexed="60"/>
        <rFont val="MS UI Gothic"/>
        <family val="3"/>
      </rPr>
      <t xml:space="preserve">(例：給与の支払いが毎月でない) </t>
    </r>
  </si>
  <si>
    <r>
      <t>給与が少なく税額が引けない</t>
    </r>
    <r>
      <rPr>
        <sz val="7"/>
        <color indexed="60"/>
        <rFont val="MS UI Gothic"/>
        <family val="3"/>
      </rPr>
      <t xml:space="preserve">(例：年間の支払額が100万円以下) </t>
    </r>
  </si>
  <si>
    <t>人数</t>
  </si>
  <si>
    <t>普通徴収切替理由</t>
  </si>
  <si>
    <t>普通徴収 切替理由書</t>
  </si>
  <si>
    <t>市町村名</t>
  </si>
  <si>
    <t>普通徴収切替理由書(兼仕切書（紙）)</t>
  </si>
  <si>
    <r>
      <t>他の事業所で特別徴収</t>
    </r>
    <r>
      <rPr>
        <sz val="7"/>
        <color indexed="60"/>
        <rFont val="MS UI Gothic"/>
        <family val="3"/>
      </rPr>
      <t xml:space="preserve">(例：乙欄該当者) </t>
    </r>
  </si>
  <si>
    <r>
      <t>事業専従者</t>
    </r>
    <r>
      <rPr>
        <sz val="7"/>
        <color indexed="60"/>
        <rFont val="MS UI Gothic"/>
        <family val="3"/>
      </rPr>
      <t xml:space="preserve">(個人事業主のみ対象) </t>
    </r>
  </si>
  <si>
    <t>退職者、退職予定者(5月末日まで)、休職者</t>
  </si>
  <si>
    <t>符号</t>
  </si>
  <si>
    <r>
      <t xml:space="preserve">総従業員数が2人以下
</t>
    </r>
    <r>
      <rPr>
        <sz val="6"/>
        <color indexed="60"/>
        <rFont val="MS UI Gothic"/>
        <family val="3"/>
      </rPr>
      <t>(「普B」～「普F」に該当する全ての(他区市町村分を含む)従業員数を差引いた人数</t>
    </r>
  </si>
  <si>
    <t>普A</t>
  </si>
  <si>
    <t>普B</t>
  </si>
  <si>
    <t>普C</t>
  </si>
  <si>
    <t>普D</t>
  </si>
  <si>
    <t>普E</t>
  </si>
  <si>
    <t>普F</t>
  </si>
  <si>
    <t>指定番号</t>
  </si>
  <si>
    <t>事業者名</t>
  </si>
  <si>
    <t>（普通徴収切替理由書）</t>
  </si>
  <si>
    <t xml:space="preserve">≪普通徴収切替理由書の記入・提出について≫ </t>
  </si>
  <si>
    <t xml:space="preserve">この普通徴収切替理由書は、当面、普通徴収を認める基準（普A～普F）を示すものです。 </t>
  </si>
  <si>
    <t xml:space="preserve">当面、普通徴収を認める基準に該当する場合は、切替理由の右側「人数」欄に人数を記入し、給与支払報告書と併せて提出してください。（全員を特別徴収とする場合は、提出不要です。） </t>
  </si>
  <si>
    <t xml:space="preserve">普Bは、主たる給与から合算されて特別徴収となる方などが対象となります。 </t>
  </si>
  <si>
    <t>休職等により4月1日現在給与の支払を受けていない方は、普Fに記入してください。</t>
  </si>
  <si>
    <t>eLTAX等の電子媒体で給与支払報告書を提出する場合は、普通徴収切替理由書の添付は不要です。「普通徴収」欄にチェックしてください。</t>
  </si>
  <si>
    <t xml:space="preserve">≪提出時の綴り方≫ </t>
  </si>
  <si>
    <t xml:space="preserve">≪個人別明細書記載例≫ </t>
  </si>
  <si>
    <r>
      <t>色のドロップダウンリストから印刷をしたい番号を選択し、"so"のシート見出しをクリックして総括表を開いて印刷をする。</t>
    </r>
    <r>
      <rPr>
        <sz val="9"/>
        <color indexed="10"/>
        <rFont val="MS UI Gothic"/>
        <family val="3"/>
      </rPr>
      <t>切替理由書が必要な場合は、"ki"のシート見出しをクリックして切替理由書を開いて印刷をする。</t>
    </r>
  </si>
  <si>
    <t>合　　計</t>
  </si>
  <si>
    <t>普A</t>
  </si>
  <si>
    <t>普B</t>
  </si>
  <si>
    <t>普C</t>
  </si>
  <si>
    <t>普D</t>
  </si>
  <si>
    <t>普E</t>
  </si>
  <si>
    <t>普F</t>
  </si>
  <si>
    <t>2人以下</t>
  </si>
  <si>
    <t>他で特別徴収</t>
  </si>
  <si>
    <t>引けない</t>
  </si>
  <si>
    <t>不定期</t>
  </si>
  <si>
    <t>事業専従者</t>
  </si>
  <si>
    <t>16
退職者</t>
  </si>
  <si>
    <t>←</t>
  </si>
  <si>
    <t>　　印刷No.をふり直してください。</t>
  </si>
  <si>
    <t>←行を増やす場合は37行を選択して行を挿入して</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</si>
</sst>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00"/>
    <numFmt numFmtId="177" formatCode="&quot;Yes&quot;;&quot;Yes&quot;;&quot;No&quot;"/>
    <numFmt numFmtId="178" formatCode="&quot;True&quot;;&quot;True&quot;;&quot;False&quot;"/>
    <numFmt numFmtId="179" formatCode="&quot;On&quot;;&quot;On&quot;;&quot;Off&quot;"/>
    <numFmt numFmtId="180" formatCode="0&quot;人&quot;"/>
    <numFmt numFmtId="181" formatCode="[&lt;=99999999]####\-####;\(00\)\ ####\-####"/>
    <numFmt numFmtId="182" formatCode="[&lt;=999]000;[&lt;=99999]000\-00;000\-0000"/>
    <numFmt numFmtId="183" formatCode="00000000"/>
    <numFmt numFmtId="184" formatCode="[$-411]yyyy&quot;年&quot;mm&quot;月&quot;dd&quot;日&quot;\ dddd"/>
    <numFmt numFmtId="185" formatCode="[&lt;=999]000;[&lt;=9999]000\-00;000\-0000"/>
    <numFmt numFmtId="186" formatCode="ge"/>
    <numFmt numFmtId="187" formatCode="e"/>
    <numFmt numFmtId="188" formatCode="0\ \ 0000\ \ 0000\ \ 0000"/>
    <numFmt numFmtId="189" formatCode="0\ \ 0000\ \ 0000\ \ 000\-0"/>
    <numFmt numFmtId="190" formatCode="00\-00000\-0"/>
    <numFmt numFmtId="191" formatCode="[$€-2]\ #,##0.00_);[Red]\([$€-2]\ #,##0.00\)"/>
  </numFmts>
  <fonts count="87">
    <font>
      <sz val="10"/>
      <name val="MS UI Gothic"/>
      <family val="3"/>
    </font>
    <font>
      <sz val="10"/>
      <name val="ＭＳ 明朝"/>
      <family val="1"/>
    </font>
    <font>
      <sz val="6"/>
      <name val="ＭＳ 明朝"/>
      <family val="1"/>
    </font>
    <font>
      <sz val="8"/>
      <name val="MS UI Gothic"/>
      <family val="3"/>
    </font>
    <font>
      <b/>
      <sz val="9"/>
      <color indexed="60"/>
      <name val="MS UI Gothic"/>
      <family val="3"/>
    </font>
    <font>
      <sz val="9"/>
      <name val="MS UI Gothic"/>
      <family val="3"/>
    </font>
    <font>
      <sz val="9"/>
      <color indexed="60"/>
      <name val="MS UI Gothic"/>
      <family val="3"/>
    </font>
    <font>
      <sz val="8"/>
      <color indexed="60"/>
      <name val="MS UI Gothic"/>
      <family val="3"/>
    </font>
    <font>
      <sz val="12"/>
      <name val="MS UI Gothic"/>
      <family val="3"/>
    </font>
    <font>
      <sz val="6"/>
      <color indexed="60"/>
      <name val="MS UI Gothic"/>
      <family val="3"/>
    </font>
    <font>
      <sz val="7"/>
      <color indexed="60"/>
      <name val="MS UI Gothic"/>
      <family val="3"/>
    </font>
    <font>
      <sz val="6"/>
      <name val="MS UI Gothic"/>
      <family val="3"/>
    </font>
    <font>
      <sz val="6"/>
      <name val="ＭＳ Ｐ明朝"/>
      <family val="1"/>
    </font>
    <font>
      <u val="double"/>
      <sz val="12"/>
      <name val="ＭＳ ゴシック"/>
      <family val="3"/>
    </font>
    <font>
      <sz val="14"/>
      <name val="明朝"/>
      <family val="1"/>
    </font>
    <font>
      <sz val="9"/>
      <color indexed="10"/>
      <name val="MS UI Gothic"/>
      <family val="3"/>
    </font>
    <font>
      <sz val="11"/>
      <name val="MS UI Gothic"/>
      <family val="3"/>
    </font>
    <font>
      <b/>
      <sz val="9"/>
      <color indexed="9"/>
      <name val="MS UI Gothic"/>
      <family val="3"/>
    </font>
    <font>
      <b/>
      <sz val="9"/>
      <name val="MS UI Gothic"/>
      <family val="3"/>
    </font>
    <font>
      <sz val="10"/>
      <name val="ＭＳ Ｐ明朝"/>
      <family val="1"/>
    </font>
    <font>
      <sz val="10"/>
      <color indexed="10"/>
      <name val="MS UI Gothic"/>
      <family val="3"/>
    </font>
    <font>
      <b/>
      <sz val="11"/>
      <color indexed="60"/>
      <name val="MS UI Gothic"/>
      <family val="3"/>
    </font>
    <font>
      <b/>
      <sz val="14"/>
      <name val="MS UI Gothic"/>
      <family val="3"/>
    </font>
    <font>
      <sz val="10"/>
      <color indexed="60"/>
      <name val="MS UI Gothic"/>
      <family val="3"/>
    </font>
    <font>
      <sz val="9"/>
      <color indexed="23"/>
      <name val="MS UI Gothic"/>
      <family val="3"/>
    </font>
    <font>
      <sz val="8"/>
      <color indexed="23"/>
      <name val="MS UI Gothic"/>
      <family val="3"/>
    </font>
    <font>
      <b/>
      <sz val="9"/>
      <color indexed="10"/>
      <name val="MS UI Gothic"/>
      <family val="3"/>
    </font>
    <font>
      <sz val="5"/>
      <name val="MS UI Gothic"/>
      <family val="3"/>
    </font>
    <font>
      <b/>
      <sz val="10"/>
      <name val="MS UI Gothic"/>
      <family val="3"/>
    </font>
    <font>
      <b/>
      <sz val="6"/>
      <color indexed="60"/>
      <name val="MS UI Gothic"/>
      <family val="3"/>
    </font>
    <font>
      <b/>
      <sz val="22"/>
      <name val="MS UI Gothic"/>
      <family val="3"/>
    </font>
    <font>
      <sz val="7"/>
      <name val="MS UI Gothic"/>
      <family val="3"/>
    </font>
    <font>
      <b/>
      <sz val="7"/>
      <name val="MS UI Gothic"/>
      <family val="3"/>
    </font>
    <font>
      <b/>
      <sz val="16"/>
      <name val="MS UI Gothic"/>
      <family val="3"/>
    </font>
    <font>
      <b/>
      <sz val="11"/>
      <name val="MS UI Gothic"/>
      <family val="3"/>
    </font>
    <font>
      <b/>
      <sz val="12"/>
      <color indexed="60"/>
      <name val="MS UI Gothic"/>
      <family val="3"/>
    </font>
    <font>
      <sz val="18"/>
      <name val="MS UI Gothic"/>
      <family val="3"/>
    </font>
    <font>
      <b/>
      <sz val="12"/>
      <name val="MS UI Gothic"/>
      <family val="3"/>
    </font>
    <font>
      <b/>
      <sz val="20"/>
      <name val="MS UI Gothic"/>
      <family val="3"/>
    </font>
    <font>
      <sz val="14"/>
      <name val="MS UI Gothic"/>
      <family val="3"/>
    </font>
    <font>
      <sz val="20"/>
      <name val="MS UI Gothic"/>
      <family val="3"/>
    </font>
    <font>
      <sz val="10"/>
      <color indexed="8"/>
      <name val="ＭＳ Ｐゴシック"/>
      <family val="3"/>
    </font>
    <font>
      <sz val="10"/>
      <color indexed="9"/>
      <name val="ＭＳ Ｐゴシック"/>
      <family val="3"/>
    </font>
    <font>
      <b/>
      <sz val="18"/>
      <color indexed="54"/>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u val="single"/>
      <sz val="6"/>
      <color indexed="60"/>
      <name val="MS UI Gothic"/>
      <family val="3"/>
    </font>
    <font>
      <sz val="14"/>
      <color indexed="60"/>
      <name val="MS UI Gothic"/>
      <family val="3"/>
    </font>
    <font>
      <sz val="14"/>
      <color indexed="8"/>
      <name val="MS UI Gothic"/>
      <family val="3"/>
    </font>
    <font>
      <sz val="9"/>
      <color indexed="8"/>
      <name val="MS UI Gothic"/>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9"/>
      <color rgb="FF993300"/>
      <name val="MS UI Gothic"/>
      <family val="3"/>
    </font>
    <font>
      <sz val="8"/>
      <color rgb="FF993300"/>
      <name val="MS UI Gothic"/>
      <family val="3"/>
    </font>
    <font>
      <sz val="6"/>
      <color rgb="FF993300"/>
      <name val="MS UI Gothic"/>
      <family val="3"/>
    </font>
    <font>
      <u val="single"/>
      <sz val="6"/>
      <color rgb="FF993300"/>
      <name val="MS UI Gothic"/>
      <family val="3"/>
    </font>
    <font>
      <sz val="9"/>
      <color rgb="FFFF0000"/>
      <name val="MS UI Gothic"/>
      <family val="3"/>
    </font>
    <font>
      <sz val="10"/>
      <color rgb="FF993300"/>
      <name val="MS UI Gothic"/>
      <family val="3"/>
    </font>
    <font>
      <sz val="14"/>
      <color rgb="FF993300"/>
      <name val="MS UI Gothic"/>
      <family val="3"/>
    </font>
    <font>
      <b/>
      <sz val="8"/>
      <name val="MS UI Gothic"/>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0"/>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65"/>
        <bgColor indexed="64"/>
      </patternFill>
    </fill>
    <fill>
      <patternFill patternType="solid">
        <fgColor indexed="65"/>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dotted"/>
      <bottom style="dotted"/>
    </border>
    <border>
      <left style="thin"/>
      <right style="thin"/>
      <top>
        <color indexed="63"/>
      </top>
      <bottom>
        <color indexed="63"/>
      </bottom>
    </border>
    <border>
      <left style="thin"/>
      <right style="thin"/>
      <top>
        <color indexed="63"/>
      </top>
      <bottom style="dotted"/>
    </border>
    <border>
      <left style="thin"/>
      <right style="thin"/>
      <top style="thin"/>
      <bottom style="dotted"/>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top>
        <color indexed="63"/>
      </top>
      <bottom>
        <color indexed="63"/>
      </bottom>
    </border>
    <border>
      <left style="thin"/>
      <right>
        <color indexed="63"/>
      </right>
      <top>
        <color indexed="63"/>
      </top>
      <bottom>
        <color indexed="63"/>
      </bottom>
    </border>
    <border>
      <left style="thin">
        <color rgb="FF993300"/>
      </left>
      <right>
        <color indexed="63"/>
      </right>
      <top>
        <color indexed="63"/>
      </top>
      <bottom style="thin">
        <color rgb="FF993300"/>
      </bottom>
    </border>
    <border>
      <left>
        <color indexed="63"/>
      </left>
      <right>
        <color indexed="63"/>
      </right>
      <top>
        <color indexed="63"/>
      </top>
      <bottom style="thin">
        <color indexed="60"/>
      </bottom>
    </border>
    <border>
      <left style="dotted">
        <color rgb="FF993300"/>
      </left>
      <right style="dotted">
        <color rgb="FF993300"/>
      </right>
      <top>
        <color indexed="63"/>
      </top>
      <bottom>
        <color indexed="63"/>
      </bottom>
    </border>
    <border>
      <left>
        <color indexed="63"/>
      </left>
      <right>
        <color indexed="63"/>
      </right>
      <top style="thin">
        <color indexed="60"/>
      </top>
      <bottom style="thin">
        <color indexed="60"/>
      </bottom>
    </border>
    <border>
      <left style="thin">
        <color indexed="60"/>
      </left>
      <right>
        <color indexed="63"/>
      </right>
      <top style="thin">
        <color indexed="60"/>
      </top>
      <bottom style="thin">
        <color indexed="60"/>
      </bottom>
    </border>
    <border>
      <left style="dotted">
        <color rgb="FF993300"/>
      </left>
      <right>
        <color indexed="63"/>
      </right>
      <top>
        <color indexed="63"/>
      </top>
      <bottom>
        <color indexed="63"/>
      </bottom>
    </border>
    <border>
      <left>
        <color indexed="63"/>
      </left>
      <right style="thin">
        <color indexed="60"/>
      </right>
      <top style="thin">
        <color indexed="60"/>
      </top>
      <bottom>
        <color indexed="63"/>
      </bottom>
    </border>
    <border>
      <left style="thin">
        <color indexed="60"/>
      </left>
      <right>
        <color indexed="63"/>
      </right>
      <top>
        <color indexed="63"/>
      </top>
      <bottom style="thin">
        <color indexed="60"/>
      </bottom>
    </border>
    <border>
      <left>
        <color indexed="63"/>
      </left>
      <right>
        <color indexed="63"/>
      </right>
      <top style="thin">
        <color rgb="FF993300"/>
      </top>
      <bottom>
        <color indexed="63"/>
      </bottom>
    </border>
    <border>
      <left>
        <color indexed="63"/>
      </left>
      <right style="thin">
        <color indexed="60"/>
      </right>
      <top>
        <color indexed="63"/>
      </top>
      <bottom>
        <color indexed="63"/>
      </bottom>
    </border>
    <border>
      <left>
        <color indexed="63"/>
      </left>
      <right style="thin">
        <color indexed="60"/>
      </right>
      <top>
        <color indexed="63"/>
      </top>
      <bottom style="thin">
        <color indexed="60"/>
      </bottom>
    </border>
    <border>
      <left>
        <color indexed="63"/>
      </left>
      <right style="thin">
        <color indexed="60"/>
      </right>
      <top style="thin">
        <color indexed="60"/>
      </top>
      <bottom style="thin">
        <color indexed="60"/>
      </bottom>
    </border>
    <border>
      <left>
        <color indexed="63"/>
      </left>
      <right>
        <color indexed="63"/>
      </right>
      <top style="thin">
        <color indexed="60"/>
      </top>
      <bottom>
        <color indexed="63"/>
      </bottom>
    </border>
    <border>
      <left style="thin">
        <color rgb="FF993300"/>
      </left>
      <right style="dotted">
        <color rgb="FF993300"/>
      </right>
      <top style="thin">
        <color indexed="60"/>
      </top>
      <bottom style="medium">
        <color indexed="60"/>
      </bottom>
    </border>
    <border>
      <left style="dotted">
        <color rgb="FF993300"/>
      </left>
      <right style="dotted">
        <color rgb="FF993300"/>
      </right>
      <top style="thin">
        <color indexed="60"/>
      </top>
      <bottom style="medium">
        <color indexed="60"/>
      </bottom>
    </border>
    <border>
      <left style="dotted">
        <color rgb="FF993300"/>
      </left>
      <right style="thin">
        <color rgb="FF993300"/>
      </right>
      <top style="thin">
        <color indexed="60"/>
      </top>
      <bottom style="medium">
        <color indexed="60"/>
      </bottom>
    </border>
    <border>
      <left style="thin">
        <color rgb="FF993300"/>
      </left>
      <right style="dotted">
        <color rgb="FF993300"/>
      </right>
      <top style="thin">
        <color indexed="60"/>
      </top>
      <bottom style="thin">
        <color rgb="FF993300"/>
      </bottom>
    </border>
    <border>
      <left style="dotted">
        <color rgb="FF993300"/>
      </left>
      <right style="dotted">
        <color rgb="FF993300"/>
      </right>
      <top style="thin">
        <color indexed="60"/>
      </top>
      <bottom style="thin">
        <color rgb="FF993300"/>
      </bottom>
    </border>
    <border>
      <left style="dotted">
        <color rgb="FF993300"/>
      </left>
      <right style="thin">
        <color rgb="FF993300"/>
      </right>
      <top style="thin">
        <color indexed="60"/>
      </top>
      <bottom style="thin">
        <color rgb="FF993300"/>
      </bottom>
    </border>
    <border>
      <left style="dotted">
        <color rgb="FF993300"/>
      </left>
      <right style="dotted">
        <color rgb="FF993300"/>
      </right>
      <top>
        <color indexed="63"/>
      </top>
      <bottom style="thin">
        <color rgb="FF993300"/>
      </bottom>
    </border>
    <border>
      <left style="dotted">
        <color rgb="FF993300"/>
      </left>
      <right style="thin">
        <color rgb="FF993300"/>
      </right>
      <top>
        <color indexed="63"/>
      </top>
      <bottom style="thin">
        <color rgb="FF993300"/>
      </bottom>
    </border>
    <border>
      <left style="medium">
        <color indexed="60"/>
      </left>
      <right>
        <color indexed="63"/>
      </right>
      <top style="thin">
        <color rgb="FF993300"/>
      </top>
      <bottom>
        <color indexed="63"/>
      </bottom>
    </border>
    <border>
      <left>
        <color indexed="63"/>
      </left>
      <right style="thin">
        <color indexed="60"/>
      </right>
      <top style="thin">
        <color rgb="FF993300"/>
      </top>
      <bottom>
        <color indexed="63"/>
      </bottom>
    </border>
    <border>
      <left style="medium">
        <color indexed="60"/>
      </left>
      <right>
        <color indexed="63"/>
      </right>
      <top>
        <color indexed="63"/>
      </top>
      <bottom>
        <color indexed="63"/>
      </bottom>
    </border>
    <border>
      <left style="medium">
        <color indexed="60"/>
      </left>
      <right>
        <color indexed="63"/>
      </right>
      <top>
        <color indexed="63"/>
      </top>
      <bottom style="thin">
        <color indexed="60"/>
      </bottom>
    </border>
    <border>
      <left style="dotted">
        <color rgb="FF993300"/>
      </left>
      <right>
        <color indexed="63"/>
      </right>
      <top>
        <color indexed="63"/>
      </top>
      <bottom style="thin">
        <color rgb="FF993300"/>
      </bottom>
    </border>
    <border>
      <left>
        <color indexed="63"/>
      </left>
      <right style="medium">
        <color rgb="FF993300"/>
      </right>
      <top>
        <color indexed="63"/>
      </top>
      <bottom>
        <color indexed="63"/>
      </bottom>
    </border>
    <border>
      <left>
        <color indexed="63"/>
      </left>
      <right style="medium">
        <color rgb="FF993300"/>
      </right>
      <top style="thin">
        <color rgb="FF993300"/>
      </top>
      <bottom style="thin">
        <color rgb="FF993300"/>
      </bottom>
    </border>
    <border>
      <left>
        <color indexed="63"/>
      </left>
      <right style="medium">
        <color rgb="FF993300"/>
      </right>
      <top style="thin">
        <color rgb="FF993300"/>
      </top>
      <bottom>
        <color indexed="63"/>
      </bottom>
    </border>
    <border>
      <left>
        <color indexed="63"/>
      </left>
      <right style="medium">
        <color rgb="FF993300"/>
      </right>
      <top style="medium">
        <color rgb="FF993300"/>
      </top>
      <bottom style="medium">
        <color rgb="FF993300"/>
      </bottom>
    </border>
    <border>
      <left style="medium"/>
      <right style="medium"/>
      <top style="medium"/>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style="thin">
        <color indexed="9"/>
      </right>
      <top>
        <color indexed="63"/>
      </top>
      <bottom style="thin">
        <color indexed="9"/>
      </bottom>
    </border>
    <border>
      <left style="thin">
        <color indexed="9"/>
      </left>
      <right>
        <color indexed="63"/>
      </right>
      <top>
        <color indexed="63"/>
      </top>
      <bottom style="thin">
        <color indexed="9"/>
      </bottom>
    </border>
    <border>
      <left style="thick">
        <color indexed="60"/>
      </left>
      <right>
        <color indexed="63"/>
      </right>
      <top style="thick">
        <color indexed="60"/>
      </top>
      <bottom style="thick">
        <color indexed="60"/>
      </bottom>
    </border>
    <border>
      <left style="medium">
        <color indexed="60"/>
      </left>
      <right style="thick">
        <color indexed="60"/>
      </right>
      <top style="thick">
        <color indexed="60"/>
      </top>
      <bottom style="thick">
        <color indexed="60"/>
      </bottom>
    </border>
    <border>
      <left style="thin">
        <color rgb="FF993300"/>
      </left>
      <right>
        <color indexed="63"/>
      </right>
      <top style="thin">
        <color indexed="60"/>
      </top>
      <bottom>
        <color indexed="63"/>
      </bottom>
    </border>
    <border>
      <left style="thin">
        <color rgb="FF993300"/>
      </left>
      <right>
        <color indexed="63"/>
      </right>
      <top>
        <color indexed="63"/>
      </top>
      <bottom>
        <color indexed="63"/>
      </bottom>
    </border>
    <border>
      <left style="thin">
        <color indexed="60"/>
      </left>
      <right>
        <color indexed="63"/>
      </right>
      <top style="thin">
        <color indexed="60"/>
      </top>
      <bottom>
        <color indexed="63"/>
      </bottom>
    </border>
    <border>
      <left style="thin">
        <color rgb="FF993300"/>
      </left>
      <right>
        <color indexed="63"/>
      </right>
      <top>
        <color indexed="63"/>
      </top>
      <bottom style="thin">
        <color indexed="60"/>
      </bottom>
    </border>
    <border>
      <left>
        <color indexed="63"/>
      </left>
      <right style="thin">
        <color rgb="FF993300"/>
      </right>
      <top style="thin">
        <color rgb="FF993300"/>
      </top>
      <bottom>
        <color indexed="63"/>
      </bottom>
    </border>
    <border>
      <left>
        <color indexed="63"/>
      </left>
      <right style="thin">
        <color rgb="FF993300"/>
      </right>
      <top>
        <color indexed="63"/>
      </top>
      <bottom>
        <color indexed="63"/>
      </bottom>
    </border>
    <border>
      <left>
        <color indexed="63"/>
      </left>
      <right style="medium">
        <color indexed="60"/>
      </right>
      <top>
        <color indexed="63"/>
      </top>
      <bottom>
        <color indexed="63"/>
      </bottom>
    </border>
    <border>
      <left style="thin">
        <color indexed="60"/>
      </left>
      <right>
        <color indexed="63"/>
      </right>
      <top>
        <color indexed="63"/>
      </top>
      <bottom>
        <color indexed="63"/>
      </bottom>
    </border>
    <border>
      <left>
        <color indexed="63"/>
      </left>
      <right>
        <color indexed="63"/>
      </right>
      <top>
        <color indexed="63"/>
      </top>
      <bottom style="thin">
        <color rgb="FF993300"/>
      </bottom>
    </border>
    <border>
      <left>
        <color indexed="63"/>
      </left>
      <right>
        <color indexed="63"/>
      </right>
      <top style="medium">
        <color indexed="60"/>
      </top>
      <bottom>
        <color indexed="63"/>
      </bottom>
    </border>
    <border>
      <left>
        <color indexed="63"/>
      </left>
      <right style="medium">
        <color indexed="60"/>
      </right>
      <top style="medium">
        <color indexed="60"/>
      </top>
      <bottom>
        <color indexed="63"/>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style="thin">
        <color indexed="60"/>
      </left>
      <right style="thin">
        <color indexed="60"/>
      </right>
      <top style="thin">
        <color indexed="60"/>
      </top>
      <bottom style="thin">
        <color indexed="60"/>
      </bottom>
    </border>
    <border>
      <left>
        <color indexed="63"/>
      </left>
      <right style="thin">
        <color indexed="60"/>
      </right>
      <top>
        <color indexed="63"/>
      </top>
      <bottom style="thin">
        <color rgb="FF993300"/>
      </bottom>
    </border>
    <border>
      <left style="thin">
        <color indexed="60"/>
      </left>
      <right>
        <color indexed="63"/>
      </right>
      <top>
        <color indexed="63"/>
      </top>
      <bottom style="thin">
        <color rgb="FF993300"/>
      </bottom>
    </border>
    <border>
      <left>
        <color indexed="63"/>
      </left>
      <right>
        <color indexed="63"/>
      </right>
      <top style="thin">
        <color indexed="60"/>
      </top>
      <bottom style="dotted">
        <color indexed="60"/>
      </bottom>
    </border>
    <border>
      <left>
        <color indexed="63"/>
      </left>
      <right style="thin">
        <color indexed="60"/>
      </right>
      <top style="thin">
        <color indexed="60"/>
      </top>
      <bottom style="dotted">
        <color indexed="60"/>
      </bottom>
    </border>
    <border>
      <left>
        <color indexed="63"/>
      </left>
      <right>
        <color indexed="63"/>
      </right>
      <top style="dotted">
        <color indexed="60"/>
      </top>
      <bottom style="dotted">
        <color indexed="60"/>
      </bottom>
    </border>
    <border>
      <left>
        <color indexed="63"/>
      </left>
      <right style="thin">
        <color indexed="60"/>
      </right>
      <top style="dotted">
        <color indexed="60"/>
      </top>
      <bottom style="dotted">
        <color indexed="60"/>
      </bottom>
    </border>
    <border>
      <left style="thin">
        <color indexed="60"/>
      </left>
      <right>
        <color indexed="63"/>
      </right>
      <top style="dotted">
        <color indexed="60"/>
      </top>
      <bottom style="dotted">
        <color indexed="60"/>
      </bottom>
    </border>
    <border>
      <left style="thin">
        <color indexed="60"/>
      </left>
      <right>
        <color indexed="63"/>
      </right>
      <top style="dotted">
        <color indexed="60"/>
      </top>
      <bottom style="thin">
        <color indexed="60"/>
      </bottom>
    </border>
    <border>
      <left>
        <color indexed="63"/>
      </left>
      <right>
        <color indexed="63"/>
      </right>
      <top style="dotted">
        <color indexed="60"/>
      </top>
      <bottom style="thin">
        <color indexed="60"/>
      </bottom>
    </border>
    <border>
      <left style="thin">
        <color rgb="FF993300"/>
      </left>
      <right>
        <color indexed="63"/>
      </right>
      <top style="thin">
        <color rgb="FF993300"/>
      </top>
      <bottom>
        <color indexed="63"/>
      </bottom>
    </border>
    <border>
      <left style="thin">
        <color indexed="60"/>
      </left>
      <right>
        <color indexed="63"/>
      </right>
      <top style="thin">
        <color rgb="FF993300"/>
      </top>
      <bottom>
        <color indexed="63"/>
      </bottom>
    </border>
    <border>
      <left>
        <color indexed="63"/>
      </left>
      <right style="thin">
        <color indexed="60"/>
      </right>
      <top style="dotted">
        <color indexed="60"/>
      </top>
      <bottom style="thin">
        <color indexed="60"/>
      </bottom>
    </border>
    <border>
      <left style="thin">
        <color indexed="60"/>
      </left>
      <right>
        <color indexed="63"/>
      </right>
      <top>
        <color indexed="63"/>
      </top>
      <bottom style="dotted">
        <color indexed="60"/>
      </bottom>
    </border>
    <border>
      <left>
        <color indexed="63"/>
      </left>
      <right>
        <color indexed="63"/>
      </right>
      <top>
        <color indexed="63"/>
      </top>
      <bottom style="dotted">
        <color indexed="60"/>
      </bottom>
    </border>
    <border>
      <left style="thin">
        <color indexed="60"/>
      </left>
      <right style="thin">
        <color indexed="60"/>
      </right>
      <top>
        <color indexed="63"/>
      </top>
      <bottom style="thin">
        <color indexed="60"/>
      </bottom>
    </border>
    <border>
      <left>
        <color indexed="63"/>
      </left>
      <right style="thin">
        <color rgb="FF993300"/>
      </right>
      <top>
        <color indexed="63"/>
      </top>
      <bottom style="thin">
        <color rgb="FF993300"/>
      </bottom>
    </border>
    <border>
      <left style="medium">
        <color indexed="60"/>
      </left>
      <right>
        <color indexed="63"/>
      </right>
      <top style="medium">
        <color indexed="60"/>
      </top>
      <bottom>
        <color indexed="63"/>
      </bottom>
    </border>
    <border>
      <left style="medium">
        <color indexed="60"/>
      </left>
      <right>
        <color indexed="63"/>
      </right>
      <top>
        <color indexed="63"/>
      </top>
      <bottom style="medium">
        <color indexed="60"/>
      </bottom>
    </border>
    <border>
      <left style="medium">
        <color rgb="FF993300"/>
      </left>
      <right>
        <color indexed="63"/>
      </right>
      <top style="medium">
        <color rgb="FF993300"/>
      </top>
      <bottom style="medium">
        <color rgb="FF993300"/>
      </bottom>
    </border>
    <border>
      <left>
        <color indexed="63"/>
      </left>
      <right>
        <color indexed="63"/>
      </right>
      <top style="medium">
        <color rgb="FF993300"/>
      </top>
      <bottom style="medium">
        <color rgb="FF993300"/>
      </bottom>
    </border>
    <border>
      <left style="medium">
        <color rgb="FF993300"/>
      </left>
      <right style="thin">
        <color rgb="FF993300"/>
      </right>
      <top style="thin">
        <color rgb="FF993300"/>
      </top>
      <bottom style="thin">
        <color rgb="FF993300"/>
      </bottom>
    </border>
    <border>
      <left style="thin">
        <color rgb="FF993300"/>
      </left>
      <right style="thin">
        <color rgb="FF993300"/>
      </right>
      <top style="thin">
        <color rgb="FF993300"/>
      </top>
      <bottom style="thin">
        <color rgb="FF993300"/>
      </bottom>
    </border>
    <border>
      <left style="thin">
        <color rgb="FF993300"/>
      </left>
      <right style="medium">
        <color rgb="FF993300"/>
      </right>
      <top style="thin">
        <color rgb="FF993300"/>
      </top>
      <bottom style="thin">
        <color rgb="FF993300"/>
      </bottom>
    </border>
    <border>
      <left>
        <color indexed="63"/>
      </left>
      <right style="thin">
        <color rgb="FF993300"/>
      </right>
      <top style="thin">
        <color rgb="FF993300"/>
      </top>
      <bottom style="thin">
        <color rgb="FF993300"/>
      </bottom>
    </border>
    <border>
      <left style="medium">
        <color rgb="FF993300"/>
      </left>
      <right style="thin">
        <color rgb="FF993300"/>
      </right>
      <top style="thin">
        <color rgb="FF993300"/>
      </top>
      <bottom style="medium">
        <color rgb="FF993300"/>
      </bottom>
    </border>
    <border>
      <left style="thin">
        <color rgb="FF993300"/>
      </left>
      <right style="thin">
        <color rgb="FF993300"/>
      </right>
      <top style="thin">
        <color rgb="FF993300"/>
      </top>
      <bottom style="medium">
        <color rgb="FF993300"/>
      </bottom>
    </border>
    <border>
      <left style="thin">
        <color rgb="FF993300"/>
      </left>
      <right style="medium">
        <color rgb="FF993300"/>
      </right>
      <top style="thin">
        <color rgb="FF993300"/>
      </top>
      <bottom style="medium">
        <color rgb="FF993300"/>
      </bottom>
    </border>
    <border>
      <left style="thin">
        <color rgb="FF993300"/>
      </left>
      <right style="thin">
        <color rgb="FF993300"/>
      </right>
      <top style="thin">
        <color rgb="FF993300"/>
      </top>
      <bottom>
        <color indexed="63"/>
      </bottom>
    </border>
    <border>
      <left style="thin">
        <color rgb="FF993300"/>
      </left>
      <right style="medium">
        <color rgb="FF993300"/>
      </right>
      <top style="thin">
        <color rgb="FF993300"/>
      </top>
      <bottom>
        <color indexed="63"/>
      </bottom>
    </border>
    <border>
      <left style="medium">
        <color rgb="FF993300"/>
      </left>
      <right>
        <color indexed="63"/>
      </right>
      <top style="thin">
        <color rgb="FF993300"/>
      </top>
      <bottom style="medium">
        <color rgb="FF993300"/>
      </bottom>
    </border>
    <border>
      <left>
        <color indexed="63"/>
      </left>
      <right>
        <color indexed="63"/>
      </right>
      <top style="thin">
        <color rgb="FF993300"/>
      </top>
      <bottom style="medium">
        <color rgb="FF993300"/>
      </bottom>
    </border>
    <border>
      <left style="medium">
        <color rgb="FF993300"/>
      </left>
      <right>
        <color indexed="63"/>
      </right>
      <top style="thin">
        <color rgb="FF993300"/>
      </top>
      <bottom style="thin">
        <color rgb="FF993300"/>
      </bottom>
    </border>
    <border>
      <left>
        <color indexed="63"/>
      </left>
      <right>
        <color indexed="63"/>
      </right>
      <top style="thin">
        <color rgb="FF993300"/>
      </top>
      <bottom style="thin">
        <color rgb="FF993300"/>
      </bottom>
    </border>
    <border>
      <left style="medium">
        <color rgb="FF993300"/>
      </left>
      <right>
        <color indexed="63"/>
      </right>
      <top style="medium">
        <color rgb="FF993300"/>
      </top>
      <bottom style="thin">
        <color rgb="FF993300"/>
      </bottom>
    </border>
    <border>
      <left>
        <color indexed="63"/>
      </left>
      <right>
        <color indexed="63"/>
      </right>
      <top style="medium">
        <color rgb="FF993300"/>
      </top>
      <bottom style="thin">
        <color rgb="FF993300"/>
      </bottom>
    </border>
    <border>
      <left style="thin">
        <color rgb="FF993300"/>
      </left>
      <right style="thin">
        <color rgb="FF993300"/>
      </right>
      <top>
        <color indexed="63"/>
      </top>
      <bottom style="thin">
        <color rgb="FF993300"/>
      </bottom>
    </border>
    <border>
      <left style="thin">
        <color rgb="FF993300"/>
      </left>
      <right style="medium">
        <color rgb="FF993300"/>
      </right>
      <top>
        <color indexed="63"/>
      </top>
      <bottom style="thin">
        <color rgb="FF993300"/>
      </bottom>
    </border>
    <border>
      <left style="thin">
        <color rgb="FF993300"/>
      </left>
      <right>
        <color indexed="63"/>
      </right>
      <top style="medium">
        <color rgb="FF993300"/>
      </top>
      <bottom>
        <color indexed="63"/>
      </bottom>
    </border>
    <border>
      <left>
        <color indexed="63"/>
      </left>
      <right>
        <color indexed="63"/>
      </right>
      <top style="medium">
        <color rgb="FF993300"/>
      </top>
      <bottom>
        <color indexed="63"/>
      </bottom>
    </border>
    <border>
      <left style="medium">
        <color rgb="FF993300"/>
      </left>
      <right>
        <color indexed="63"/>
      </right>
      <top style="medium">
        <color rgb="FF993300"/>
      </top>
      <bottom>
        <color indexed="63"/>
      </bottom>
    </border>
    <border>
      <left>
        <color indexed="63"/>
      </left>
      <right style="medium">
        <color rgb="FF993300"/>
      </right>
      <top style="medium">
        <color rgb="FF993300"/>
      </top>
      <bottom>
        <color indexed="63"/>
      </bottom>
    </border>
    <border>
      <left style="medium">
        <color rgb="FF993300"/>
      </left>
      <right style="thin">
        <color rgb="FF993300"/>
      </right>
      <top style="medium">
        <color rgb="FF993300"/>
      </top>
      <bottom style="medium">
        <color rgb="FF993300"/>
      </bottom>
    </border>
    <border>
      <left style="thin">
        <color rgb="FF993300"/>
      </left>
      <right style="thin">
        <color rgb="FF993300"/>
      </right>
      <top style="medium">
        <color rgb="FF993300"/>
      </top>
      <bottom style="medium">
        <color rgb="FF993300"/>
      </bottom>
    </border>
    <border>
      <left style="thin">
        <color rgb="FF993300"/>
      </left>
      <right style="medium">
        <color rgb="FF993300"/>
      </right>
      <top style="medium">
        <color rgb="FF993300"/>
      </top>
      <bottom style="medium">
        <color rgb="FF993300"/>
      </bottom>
    </border>
    <border>
      <left>
        <color indexed="63"/>
      </left>
      <right style="thin">
        <color rgb="FF993300"/>
      </right>
      <top style="medium">
        <color rgb="FF993300"/>
      </top>
      <bottom style="medium">
        <color rgb="FF993300"/>
      </bottom>
    </border>
    <border>
      <left style="medium">
        <color rgb="FF993300"/>
      </left>
      <right style="thin">
        <color rgb="FF993300"/>
      </right>
      <top>
        <color indexed="63"/>
      </top>
      <bottom style="thin">
        <color rgb="FF9933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19" fillId="0" borderId="0">
      <alignment/>
      <protection/>
    </xf>
    <xf numFmtId="0" fontId="1" fillId="0" borderId="0">
      <alignment/>
      <protection/>
    </xf>
    <xf numFmtId="0" fontId="1" fillId="0" borderId="0">
      <alignment/>
      <protection/>
    </xf>
    <xf numFmtId="0" fontId="14" fillId="0" borderId="0">
      <alignment/>
      <protection/>
    </xf>
    <xf numFmtId="0" fontId="78" fillId="32" borderId="0" applyNumberFormat="0" applyBorder="0" applyAlignment="0" applyProtection="0"/>
  </cellStyleXfs>
  <cellXfs count="531">
    <xf numFmtId="0" fontId="0" fillId="0" borderId="0" xfId="0" applyAlignment="1">
      <alignment/>
    </xf>
    <xf numFmtId="0" fontId="3" fillId="0" borderId="0" xfId="61" applyFont="1" applyAlignment="1">
      <alignment horizontal="justify" vertical="center"/>
      <protection/>
    </xf>
    <xf numFmtId="0" fontId="4" fillId="0" borderId="0" xfId="61" applyFont="1" applyAlignment="1">
      <alignment horizontal="justify" vertical="center"/>
      <protection/>
    </xf>
    <xf numFmtId="0" fontId="5" fillId="0" borderId="0" xfId="61" applyFont="1" applyAlignment="1">
      <alignment vertical="center"/>
      <protection/>
    </xf>
    <xf numFmtId="0" fontId="3" fillId="33" borderId="0" xfId="61" applyFont="1" applyFill="1" applyBorder="1" applyAlignment="1">
      <alignment horizontal="justify" vertical="center"/>
      <protection/>
    </xf>
    <xf numFmtId="0" fontId="5" fillId="0" borderId="0" xfId="61" applyFont="1" applyAlignment="1">
      <alignment vertical="center" wrapText="1"/>
      <protection/>
    </xf>
    <xf numFmtId="0" fontId="6" fillId="0" borderId="0" xfId="61" applyFont="1" applyAlignment="1">
      <alignment horizontal="left" vertical="center" wrapText="1"/>
      <protection/>
    </xf>
    <xf numFmtId="0" fontId="6" fillId="0" borderId="0" xfId="61" applyFont="1" applyAlignment="1">
      <alignment vertical="center"/>
      <protection/>
    </xf>
    <xf numFmtId="0" fontId="3" fillId="0" borderId="0" xfId="61" applyFont="1" applyBorder="1" applyAlignment="1">
      <alignment horizontal="justify" vertical="center"/>
      <protection/>
    </xf>
    <xf numFmtId="0" fontId="3" fillId="0" borderId="0" xfId="61" applyFont="1" applyAlignment="1">
      <alignment vertical="center"/>
      <protection/>
    </xf>
    <xf numFmtId="0" fontId="5" fillId="34" borderId="10" xfId="0" applyFont="1" applyFill="1" applyBorder="1" applyAlignment="1">
      <alignment vertical="center"/>
    </xf>
    <xf numFmtId="0" fontId="5" fillId="0" borderId="10" xfId="0" applyFont="1" applyBorder="1" applyAlignment="1">
      <alignment horizontal="distributed" vertical="center" wrapText="1"/>
    </xf>
    <xf numFmtId="0" fontId="5" fillId="0" borderId="10" xfId="0" applyFont="1" applyBorder="1" applyAlignment="1">
      <alignment horizontal="distributed" vertical="center"/>
    </xf>
    <xf numFmtId="0" fontId="5" fillId="0" borderId="1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horizontal="left" vertical="center"/>
    </xf>
    <xf numFmtId="0" fontId="5" fillId="0" borderId="0" xfId="0" applyFont="1" applyAlignment="1">
      <alignment horizontal="distributed" vertical="center" wrapText="1"/>
    </xf>
    <xf numFmtId="0" fontId="5" fillId="0" borderId="11" xfId="0" applyFont="1" applyBorder="1" applyAlignment="1">
      <alignment horizontal="distributed"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35" borderId="14" xfId="62" applyFont="1" applyFill="1" applyBorder="1" applyAlignment="1">
      <alignment horizontal="center" vertical="center"/>
      <protection/>
    </xf>
    <xf numFmtId="0" fontId="5" fillId="0" borderId="15" xfId="0" applyFont="1" applyBorder="1" applyAlignment="1">
      <alignment vertical="center"/>
    </xf>
    <xf numFmtId="0" fontId="5" fillId="0" borderId="16" xfId="0" applyFont="1" applyBorder="1" applyAlignment="1">
      <alignment vertical="center"/>
    </xf>
    <xf numFmtId="0" fontId="5" fillId="0" borderId="14" xfId="0" applyFont="1" applyBorder="1" applyAlignment="1">
      <alignment vertical="center"/>
    </xf>
    <xf numFmtId="0" fontId="5" fillId="0" borderId="17" xfId="0" applyFont="1" applyBorder="1" applyAlignment="1">
      <alignment vertical="center"/>
    </xf>
    <xf numFmtId="0" fontId="5" fillId="0" borderId="12" xfId="0" applyFont="1" applyBorder="1" applyAlignment="1">
      <alignment horizontal="distributed"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5" fillId="0" borderId="21" xfId="0" applyFont="1" applyBorder="1" applyAlignment="1">
      <alignment horizontal="distributed"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1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35" borderId="10" xfId="62" applyFont="1" applyFill="1" applyBorder="1" applyAlignment="1">
      <alignment horizontal="center" vertical="center"/>
      <protection/>
    </xf>
    <xf numFmtId="0" fontId="5" fillId="0" borderId="10" xfId="0" applyFont="1" applyFill="1" applyBorder="1" applyAlignment="1">
      <alignment horizontal="center" vertical="center"/>
    </xf>
    <xf numFmtId="57" fontId="5" fillId="0" borderId="0" xfId="0" applyNumberFormat="1"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34" borderId="10" xfId="63" applyFont="1" applyFill="1" applyBorder="1" applyAlignment="1">
      <alignment vertical="center"/>
      <protection/>
    </xf>
    <xf numFmtId="0" fontId="5" fillId="0" borderId="15" xfId="0" applyFont="1" applyBorder="1" applyAlignment="1">
      <alignment horizontal="center" vertical="center"/>
    </xf>
    <xf numFmtId="0" fontId="3" fillId="0" borderId="25" xfId="0" applyFont="1" applyBorder="1" applyAlignment="1">
      <alignment vertical="center"/>
    </xf>
    <xf numFmtId="0" fontId="3" fillId="0" borderId="23" xfId="0" applyFont="1" applyBorder="1" applyAlignment="1">
      <alignment vertical="center"/>
    </xf>
    <xf numFmtId="0" fontId="5" fillId="34" borderId="10" xfId="0" applyFont="1" applyFill="1" applyBorder="1" applyAlignment="1">
      <alignment horizontal="center" vertical="center"/>
    </xf>
    <xf numFmtId="0" fontId="5" fillId="34" borderId="10" xfId="62" applyFont="1" applyFill="1" applyBorder="1" applyAlignment="1">
      <alignment horizontal="left" vertical="center"/>
      <protection/>
    </xf>
    <xf numFmtId="0" fontId="5" fillId="0" borderId="0" xfId="62" applyFont="1" applyAlignment="1">
      <alignment vertical="center"/>
      <protection/>
    </xf>
    <xf numFmtId="0" fontId="5" fillId="35" borderId="10" xfId="62" applyFont="1" applyFill="1" applyBorder="1" applyAlignment="1">
      <alignment vertical="center"/>
      <protection/>
    </xf>
    <xf numFmtId="0" fontId="5" fillId="0" borderId="0" xfId="62" applyFont="1" applyAlignment="1">
      <alignment horizontal="left" vertical="center"/>
      <protection/>
    </xf>
    <xf numFmtId="0" fontId="15" fillId="0" borderId="0" xfId="62" applyFont="1" applyAlignment="1">
      <alignment vertical="center"/>
      <protection/>
    </xf>
    <xf numFmtId="0" fontId="5" fillId="36" borderId="10" xfId="62" applyFont="1" applyFill="1" applyBorder="1" applyAlignment="1">
      <alignment vertical="center"/>
      <protection/>
    </xf>
    <xf numFmtId="0" fontId="20" fillId="0" borderId="0" xfId="60" applyFont="1" applyAlignment="1">
      <alignment vertical="center"/>
      <protection/>
    </xf>
    <xf numFmtId="0" fontId="5" fillId="0" borderId="0" xfId="0" applyFont="1" applyAlignment="1">
      <alignment horizontal="right" vertical="center"/>
    </xf>
    <xf numFmtId="0" fontId="18" fillId="36" borderId="10" xfId="62" applyFont="1" applyFill="1" applyBorder="1" applyAlignment="1">
      <alignment horizontal="center" vertical="center"/>
      <protection/>
    </xf>
    <xf numFmtId="0" fontId="18" fillId="36" borderId="12" xfId="62" applyFont="1" applyFill="1" applyBorder="1" applyAlignment="1">
      <alignment horizontal="center" vertical="center"/>
      <protection/>
    </xf>
    <xf numFmtId="0" fontId="17" fillId="33" borderId="26" xfId="0" applyFont="1" applyFill="1" applyBorder="1" applyAlignment="1">
      <alignment horizontal="center" vertical="center"/>
    </xf>
    <xf numFmtId="0" fontId="17" fillId="33" borderId="27" xfId="0" applyFont="1" applyFill="1" applyBorder="1" applyAlignment="1">
      <alignment horizontal="center" vertical="center"/>
    </xf>
    <xf numFmtId="0" fontId="5" fillId="35" borderId="25" xfId="62" applyFont="1" applyFill="1" applyBorder="1" applyAlignment="1">
      <alignment horizontal="center" vertical="center"/>
      <protection/>
    </xf>
    <xf numFmtId="0" fontId="6" fillId="0" borderId="0" xfId="61" applyFont="1" applyAlignment="1">
      <alignment horizontal="right" vertical="center"/>
      <protection/>
    </xf>
    <xf numFmtId="0" fontId="5" fillId="0" borderId="16" xfId="0" applyFont="1" applyBorder="1" applyAlignment="1">
      <alignment horizontal="center" vertical="center"/>
    </xf>
    <xf numFmtId="0" fontId="5" fillId="35" borderId="0" xfId="62" applyFont="1" applyFill="1" applyBorder="1" applyAlignment="1">
      <alignment horizontal="center" vertical="center"/>
      <protection/>
    </xf>
    <xf numFmtId="0" fontId="5" fillId="0" borderId="0" xfId="0" applyFont="1" applyBorder="1" applyAlignment="1">
      <alignment vertical="center"/>
    </xf>
    <xf numFmtId="0" fontId="5" fillId="0" borderId="28" xfId="0" applyFont="1" applyBorder="1" applyAlignment="1">
      <alignment vertical="center"/>
    </xf>
    <xf numFmtId="57" fontId="5" fillId="0" borderId="25" xfId="0" applyNumberFormat="1" applyFont="1" applyFill="1" applyBorder="1" applyAlignment="1">
      <alignment vertical="center"/>
    </xf>
    <xf numFmtId="0" fontId="5" fillId="0" borderId="24" xfId="0" applyFont="1" applyBorder="1" applyAlignment="1">
      <alignment horizontal="right" vertical="center"/>
    </xf>
    <xf numFmtId="0" fontId="5" fillId="0" borderId="22" xfId="0" applyFont="1" applyBorder="1" applyAlignment="1">
      <alignment horizontal="right" vertical="center"/>
    </xf>
    <xf numFmtId="0" fontId="5" fillId="0" borderId="29" xfId="0" applyFont="1" applyBorder="1" applyAlignment="1">
      <alignment horizontal="right" vertical="center"/>
    </xf>
    <xf numFmtId="38" fontId="5" fillId="0" borderId="0" xfId="48" applyFont="1" applyFill="1" applyBorder="1" applyAlignment="1">
      <alignment horizontal="center" vertical="center"/>
    </xf>
    <xf numFmtId="38" fontId="5" fillId="34" borderId="10" xfId="48" applyFont="1" applyFill="1" applyBorder="1" applyAlignment="1">
      <alignment horizontal="center" vertical="center"/>
    </xf>
    <xf numFmtId="187" fontId="21" fillId="0" borderId="0" xfId="61" applyNumberFormat="1" applyFont="1" applyAlignment="1">
      <alignment vertical="center"/>
      <protection/>
    </xf>
    <xf numFmtId="0" fontId="22" fillId="0" borderId="0" xfId="61" applyFont="1" applyBorder="1" applyAlignment="1">
      <alignment horizontal="right" vertical="center" shrinkToFit="1"/>
      <protection/>
    </xf>
    <xf numFmtId="0" fontId="24" fillId="0" borderId="0" xfId="0" applyFont="1" applyAlignment="1">
      <alignment vertical="center"/>
    </xf>
    <xf numFmtId="0" fontId="25" fillId="0" borderId="0" xfId="0" applyFont="1" applyAlignment="1">
      <alignment vertical="center"/>
    </xf>
    <xf numFmtId="0" fontId="25" fillId="0" borderId="0" xfId="0" applyFont="1" applyAlignment="1">
      <alignment vertical="center" shrinkToFit="1"/>
    </xf>
    <xf numFmtId="0" fontId="24" fillId="0" borderId="25" xfId="0" applyFont="1" applyBorder="1" applyAlignment="1">
      <alignment vertical="center"/>
    </xf>
    <xf numFmtId="0" fontId="24" fillId="0" borderId="23" xfId="0" applyFont="1" applyBorder="1" applyAlignment="1">
      <alignment vertical="center"/>
    </xf>
    <xf numFmtId="0" fontId="5" fillId="0" borderId="0" xfId="61" applyFont="1" applyFill="1" applyAlignment="1">
      <alignment vertical="center"/>
      <protection/>
    </xf>
    <xf numFmtId="0" fontId="10" fillId="0" borderId="0" xfId="61" applyFont="1" applyBorder="1" applyAlignment="1">
      <alignment horizontal="right" vertical="center" textRotation="255"/>
      <protection/>
    </xf>
    <xf numFmtId="0" fontId="28" fillId="0" borderId="0" xfId="61" applyFont="1" applyBorder="1" applyAlignment="1">
      <alignment horizontal="right" vertical="center" shrinkToFit="1"/>
      <protection/>
    </xf>
    <xf numFmtId="0" fontId="5" fillId="0" borderId="0" xfId="61" applyFont="1" applyAlignment="1">
      <alignment horizontal="justify" vertical="center"/>
      <protection/>
    </xf>
    <xf numFmtId="0" fontId="5" fillId="33" borderId="0" xfId="61" applyFont="1" applyFill="1" applyBorder="1" applyAlignment="1">
      <alignment horizontal="justify" vertical="center"/>
      <protection/>
    </xf>
    <xf numFmtId="0" fontId="7" fillId="0" borderId="0" xfId="61" applyFont="1" applyBorder="1" applyAlignment="1">
      <alignment horizontal="right" vertical="center"/>
      <protection/>
    </xf>
    <xf numFmtId="0" fontId="79" fillId="0" borderId="0" xfId="61" applyFont="1" applyFill="1" applyAlignment="1">
      <alignment vertical="center"/>
      <protection/>
    </xf>
    <xf numFmtId="0" fontId="11" fillId="0" borderId="0" xfId="61" applyFont="1" applyAlignment="1">
      <alignment horizontal="justify" vertical="center"/>
      <protection/>
    </xf>
    <xf numFmtId="0" fontId="11" fillId="0" borderId="0" xfId="61" applyFont="1" applyAlignment="1">
      <alignment vertical="center"/>
      <protection/>
    </xf>
    <xf numFmtId="0" fontId="29" fillId="0" borderId="0" xfId="61" applyFont="1" applyAlignment="1">
      <alignment horizontal="justify" vertical="center"/>
      <protection/>
    </xf>
    <xf numFmtId="0" fontId="9" fillId="0" borderId="0" xfId="61" applyFont="1" applyBorder="1" applyAlignment="1">
      <alignment horizontal="justify" vertical="center"/>
      <protection/>
    </xf>
    <xf numFmtId="0" fontId="11" fillId="33" borderId="0" xfId="61" applyFont="1" applyFill="1" applyBorder="1" applyAlignment="1">
      <alignment horizontal="justify" vertical="center"/>
      <protection/>
    </xf>
    <xf numFmtId="0" fontId="11" fillId="0" borderId="0" xfId="61" applyFont="1" applyAlignment="1">
      <alignment vertical="center" wrapText="1"/>
      <protection/>
    </xf>
    <xf numFmtId="180" fontId="5" fillId="34" borderId="10" xfId="63" applyNumberFormat="1" applyFont="1" applyFill="1" applyBorder="1" applyAlignment="1">
      <alignment horizontal="center" vertical="center"/>
      <protection/>
    </xf>
    <xf numFmtId="0" fontId="25" fillId="0" borderId="0" xfId="0" applyFont="1" applyAlignment="1">
      <alignment horizontal="left" vertical="center"/>
    </xf>
    <xf numFmtId="49" fontId="5" fillId="21" borderId="22"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61" applyFont="1" applyAlignment="1">
      <alignment horizontal="right" vertical="center"/>
      <protection/>
    </xf>
    <xf numFmtId="0" fontId="79" fillId="0" borderId="0" xfId="61" applyFont="1" applyFill="1" applyBorder="1" applyAlignment="1">
      <alignment vertical="center"/>
      <protection/>
    </xf>
    <xf numFmtId="0" fontId="9" fillId="0" borderId="0" xfId="61" applyFont="1" applyBorder="1" applyAlignment="1">
      <alignment horizontal="distributed" vertical="center" wrapText="1"/>
      <protection/>
    </xf>
    <xf numFmtId="0" fontId="7" fillId="0" borderId="30" xfId="61" applyFont="1" applyBorder="1" applyAlignment="1">
      <alignment horizontal="justify" vertical="top"/>
      <protection/>
    </xf>
    <xf numFmtId="0" fontId="30" fillId="0" borderId="0" xfId="61" applyFont="1" applyBorder="1" applyAlignment="1">
      <alignment horizontal="right" vertical="center" shrinkToFit="1"/>
      <protection/>
    </xf>
    <xf numFmtId="38" fontId="25" fillId="0" borderId="0" xfId="48" applyFont="1" applyAlignment="1">
      <alignment horizontal="right" vertical="center"/>
    </xf>
    <xf numFmtId="0" fontId="25" fillId="0" borderId="0" xfId="0" applyFont="1" applyAlignment="1">
      <alignment horizontal="right" vertical="center"/>
    </xf>
    <xf numFmtId="0" fontId="27" fillId="0" borderId="0" xfId="61" applyFont="1" applyAlignment="1">
      <alignment vertical="center"/>
      <protection/>
    </xf>
    <xf numFmtId="0" fontId="27" fillId="33" borderId="0" xfId="61" applyFont="1" applyFill="1" applyBorder="1" applyAlignment="1">
      <alignment horizontal="justify" vertical="center"/>
      <protection/>
    </xf>
    <xf numFmtId="0" fontId="27" fillId="0" borderId="0" xfId="61" applyFont="1" applyAlignment="1">
      <alignment vertical="center" wrapText="1"/>
      <protection/>
    </xf>
    <xf numFmtId="0" fontId="32" fillId="0" borderId="0" xfId="61" applyFont="1" applyBorder="1" applyAlignment="1">
      <alignment horizontal="right" vertical="center" shrinkToFit="1"/>
      <protection/>
    </xf>
    <xf numFmtId="0" fontId="31" fillId="33" borderId="0" xfId="61" applyFont="1" applyFill="1" applyBorder="1" applyAlignment="1">
      <alignment horizontal="justify" vertical="center"/>
      <protection/>
    </xf>
    <xf numFmtId="0" fontId="31" fillId="0" borderId="0" xfId="61" applyFont="1" applyAlignment="1">
      <alignment vertical="center" wrapText="1"/>
      <protection/>
    </xf>
    <xf numFmtId="0" fontId="31" fillId="0" borderId="0" xfId="61" applyFont="1" applyBorder="1" applyAlignment="1">
      <alignment horizontal="justify" vertical="center"/>
      <protection/>
    </xf>
    <xf numFmtId="0" fontId="31" fillId="0" borderId="0" xfId="61" applyFont="1" applyAlignment="1">
      <alignment vertical="center"/>
      <protection/>
    </xf>
    <xf numFmtId="0" fontId="10" fillId="0" borderId="0" xfId="61" applyFont="1" applyBorder="1" applyAlignment="1">
      <alignment horizontal="center" vertical="top"/>
      <protection/>
    </xf>
    <xf numFmtId="0" fontId="10" fillId="0" borderId="31" xfId="61" applyFont="1" applyBorder="1" applyAlignment="1">
      <alignment horizontal="center" vertical="top"/>
      <protection/>
    </xf>
    <xf numFmtId="0" fontId="31" fillId="0" borderId="0" xfId="61" applyFont="1" applyAlignment="1">
      <alignment horizontal="justify" vertical="center"/>
      <protection/>
    </xf>
    <xf numFmtId="0" fontId="5" fillId="0" borderId="32" xfId="61" applyFont="1" applyBorder="1" applyAlignment="1">
      <alignment horizontal="center" vertical="center"/>
      <protection/>
    </xf>
    <xf numFmtId="0" fontId="6" fillId="0" borderId="33" xfId="61" applyFont="1" applyBorder="1" applyAlignment="1">
      <alignment horizontal="left" vertical="center" wrapText="1"/>
      <protection/>
    </xf>
    <xf numFmtId="0" fontId="0" fillId="0" borderId="33" xfId="61" applyFont="1" applyBorder="1" applyAlignment="1">
      <alignment horizontal="center" vertical="center" shrinkToFit="1"/>
      <protection/>
    </xf>
    <xf numFmtId="0" fontId="6" fillId="0" borderId="33" xfId="61" applyFont="1" applyBorder="1" applyAlignment="1">
      <alignment vertical="center"/>
      <protection/>
    </xf>
    <xf numFmtId="0" fontId="5" fillId="0" borderId="33" xfId="61" applyFont="1" applyBorder="1" applyAlignment="1">
      <alignment vertical="center"/>
      <protection/>
    </xf>
    <xf numFmtId="0" fontId="7" fillId="0" borderId="34" xfId="61" applyFont="1" applyBorder="1" applyAlignment="1">
      <alignment horizontal="distributed" vertical="top" wrapText="1"/>
      <protection/>
    </xf>
    <xf numFmtId="0" fontId="5" fillId="0" borderId="35" xfId="61" applyFont="1" applyBorder="1" applyAlignment="1">
      <alignment horizontal="center" vertical="center"/>
      <protection/>
    </xf>
    <xf numFmtId="0" fontId="5" fillId="0" borderId="36" xfId="61" applyFont="1" applyBorder="1" applyAlignment="1">
      <alignment vertical="center"/>
      <protection/>
    </xf>
    <xf numFmtId="0" fontId="6" fillId="0" borderId="34" xfId="61" applyFont="1" applyBorder="1" applyAlignment="1">
      <alignment horizontal="left" vertical="top"/>
      <protection/>
    </xf>
    <xf numFmtId="0" fontId="80" fillId="0" borderId="34" xfId="61" applyFont="1" applyBorder="1" applyAlignment="1">
      <alignment horizontal="left" vertical="top"/>
      <protection/>
    </xf>
    <xf numFmtId="0" fontId="4" fillId="0" borderId="0" xfId="61" applyFont="1" applyAlignment="1">
      <alignment horizontal="justify" vertical="top"/>
      <protection/>
    </xf>
    <xf numFmtId="0" fontId="33" fillId="0" borderId="0" xfId="61" applyFont="1" applyBorder="1" applyAlignment="1">
      <alignment horizontal="right" vertical="center" shrinkToFit="1"/>
      <protection/>
    </xf>
    <xf numFmtId="0" fontId="34" fillId="0" borderId="0" xfId="61" applyFont="1" applyBorder="1" applyAlignment="1">
      <alignment horizontal="right" vertical="center" shrinkToFit="1"/>
      <protection/>
    </xf>
    <xf numFmtId="187" fontId="35" fillId="0" borderId="0" xfId="61" applyNumberFormat="1" applyFont="1" applyAlignment="1">
      <alignment vertical="center"/>
      <protection/>
    </xf>
    <xf numFmtId="0" fontId="36" fillId="0" borderId="0" xfId="61" applyFont="1" applyAlignment="1">
      <alignment horizontal="justify" vertical="center"/>
      <protection/>
    </xf>
    <xf numFmtId="0" fontId="7" fillId="0" borderId="37" xfId="61" applyFont="1" applyBorder="1" applyAlignment="1">
      <alignment vertical="center" textRotation="255"/>
      <protection/>
    </xf>
    <xf numFmtId="0" fontId="5" fillId="0" borderId="38" xfId="61" applyFont="1" applyBorder="1" applyAlignment="1">
      <alignment vertical="center"/>
      <protection/>
    </xf>
    <xf numFmtId="0" fontId="6" fillId="0" borderId="0" xfId="61" applyFont="1" applyBorder="1" applyAlignment="1">
      <alignment horizontal="right" vertical="center" textRotation="255"/>
      <protection/>
    </xf>
    <xf numFmtId="0" fontId="16" fillId="0" borderId="36" xfId="61" applyFont="1" applyBorder="1" applyAlignment="1">
      <alignment horizontal="center" vertical="center"/>
      <protection/>
    </xf>
    <xf numFmtId="0" fontId="16" fillId="0" borderId="39" xfId="61" applyFont="1" applyBorder="1" applyAlignment="1">
      <alignment horizontal="center" vertical="center"/>
      <protection/>
    </xf>
    <xf numFmtId="0" fontId="16" fillId="0" borderId="40" xfId="61" applyFont="1" applyBorder="1" applyAlignment="1">
      <alignment horizontal="center" vertical="center"/>
      <protection/>
    </xf>
    <xf numFmtId="0" fontId="37" fillId="0" borderId="0" xfId="61" applyFont="1" applyBorder="1" applyAlignment="1">
      <alignment horizontal="right" vertical="center" shrinkToFit="1"/>
      <protection/>
    </xf>
    <xf numFmtId="180" fontId="5" fillId="0" borderId="0" xfId="0" applyNumberFormat="1" applyFont="1" applyAlignment="1">
      <alignment vertical="center"/>
    </xf>
    <xf numFmtId="0" fontId="5" fillId="0" borderId="0" xfId="0" applyFont="1" applyBorder="1" applyAlignment="1">
      <alignment horizontal="center" vertical="center"/>
    </xf>
    <xf numFmtId="180" fontId="5" fillId="0" borderId="10" xfId="0" applyNumberFormat="1" applyFont="1" applyBorder="1" applyAlignment="1">
      <alignment vertical="center"/>
    </xf>
    <xf numFmtId="49" fontId="5" fillId="0" borderId="10" xfId="0" applyNumberFormat="1" applyFont="1" applyFill="1" applyBorder="1" applyAlignment="1">
      <alignment horizontal="center" vertical="center"/>
    </xf>
    <xf numFmtId="180" fontId="5" fillId="0" borderId="10" xfId="0" applyNumberFormat="1" applyFont="1" applyBorder="1" applyAlignment="1">
      <alignment horizontal="center" vertical="center"/>
    </xf>
    <xf numFmtId="38" fontId="3" fillId="0" borderId="25" xfId="48" applyFont="1" applyBorder="1" applyAlignment="1">
      <alignment vertical="center"/>
    </xf>
    <xf numFmtId="0" fontId="5" fillId="0" borderId="37" xfId="61" applyFont="1" applyBorder="1" applyAlignment="1">
      <alignment horizontal="center" vertical="center" wrapText="1"/>
      <protection/>
    </xf>
    <xf numFmtId="0" fontId="7" fillId="0" borderId="30" xfId="61" applyFont="1" applyBorder="1" applyAlignment="1">
      <alignment horizontal="justify" vertical="top"/>
      <protection/>
    </xf>
    <xf numFmtId="38" fontId="0" fillId="0" borderId="33" xfId="48" applyFont="1" applyBorder="1" applyAlignment="1">
      <alignment horizontal="center" vertical="center" shrinkToFit="1"/>
    </xf>
    <xf numFmtId="0" fontId="5" fillId="0" borderId="0" xfId="61" applyFont="1" applyAlignment="1">
      <alignment horizontal="center" vertical="center"/>
      <protection/>
    </xf>
    <xf numFmtId="0" fontId="79" fillId="0" borderId="0" xfId="61" applyFont="1" applyFill="1" applyAlignment="1">
      <alignment vertical="center"/>
      <protection/>
    </xf>
    <xf numFmtId="0" fontId="23" fillId="0" borderId="0" xfId="61" applyFont="1" applyBorder="1" applyAlignment="1">
      <alignment horizontal="right" vertical="top"/>
      <protection/>
    </xf>
    <xf numFmtId="0" fontId="5" fillId="0" borderId="41" xfId="61" applyFont="1" applyBorder="1" applyAlignment="1">
      <alignment vertical="center"/>
      <protection/>
    </xf>
    <xf numFmtId="0" fontId="31" fillId="0" borderId="42" xfId="61" applyFont="1" applyBorder="1" applyAlignment="1">
      <alignment vertical="center"/>
      <protection/>
    </xf>
    <xf numFmtId="0" fontId="23" fillId="0" borderId="0" xfId="61" applyFont="1" applyBorder="1" applyAlignment="1">
      <alignment horizontal="left" vertical="top"/>
      <protection/>
    </xf>
    <xf numFmtId="0" fontId="6" fillId="0" borderId="34" xfId="61" applyFont="1" applyBorder="1" applyAlignment="1">
      <alignment horizontal="right" vertical="center"/>
      <protection/>
    </xf>
    <xf numFmtId="0" fontId="5" fillId="0" borderId="0" xfId="61" applyFont="1" applyBorder="1" applyAlignment="1">
      <alignment horizontal="center" vertical="center"/>
      <protection/>
    </xf>
    <xf numFmtId="0" fontId="5" fillId="0" borderId="43" xfId="61" applyFont="1" applyBorder="1" applyAlignment="1">
      <alignment horizontal="center" vertical="center"/>
      <protection/>
    </xf>
    <xf numFmtId="0" fontId="5" fillId="0" borderId="44" xfId="61" applyFont="1" applyBorder="1" applyAlignment="1">
      <alignment horizontal="center" vertical="center"/>
      <protection/>
    </xf>
    <xf numFmtId="0" fontId="5" fillId="0" borderId="45" xfId="61" applyFont="1" applyBorder="1" applyAlignment="1">
      <alignment horizontal="center" vertical="center"/>
      <protection/>
    </xf>
    <xf numFmtId="0" fontId="5" fillId="0" borderId="46" xfId="61" applyFont="1" applyBorder="1" applyAlignment="1">
      <alignment horizontal="center" vertical="center"/>
      <protection/>
    </xf>
    <xf numFmtId="0" fontId="5" fillId="0" borderId="47" xfId="61" applyFont="1" applyBorder="1" applyAlignment="1">
      <alignment horizontal="center" vertical="center"/>
      <protection/>
    </xf>
    <xf numFmtId="0" fontId="5" fillId="0" borderId="48" xfId="61" applyFont="1" applyBorder="1" applyAlignment="1">
      <alignment horizontal="center" vertical="center"/>
      <protection/>
    </xf>
    <xf numFmtId="0" fontId="5" fillId="0" borderId="49" xfId="61" applyFont="1" applyBorder="1" applyAlignment="1">
      <alignment horizontal="center" vertical="center"/>
      <protection/>
    </xf>
    <xf numFmtId="0" fontId="5" fillId="0" borderId="50" xfId="61" applyFont="1" applyBorder="1" applyAlignment="1">
      <alignment horizontal="center" vertical="center"/>
      <protection/>
    </xf>
    <xf numFmtId="0" fontId="7" fillId="0" borderId="51" xfId="61" applyFont="1" applyBorder="1" applyAlignment="1">
      <alignment horizontal="justify" vertical="top"/>
      <protection/>
    </xf>
    <xf numFmtId="0" fontId="5" fillId="0" borderId="52" xfId="61" applyFont="1" applyBorder="1" applyAlignment="1">
      <alignment vertical="center"/>
      <protection/>
    </xf>
    <xf numFmtId="0" fontId="31" fillId="0" borderId="53" xfId="61" applyFont="1" applyBorder="1" applyAlignment="1">
      <alignment vertical="center"/>
      <protection/>
    </xf>
    <xf numFmtId="0" fontId="31" fillId="0" borderId="0" xfId="61" applyFont="1" applyBorder="1" applyAlignment="1">
      <alignment vertical="center"/>
      <protection/>
    </xf>
    <xf numFmtId="0" fontId="31" fillId="0" borderId="54" xfId="61" applyFont="1" applyBorder="1" applyAlignment="1">
      <alignment vertical="center"/>
      <protection/>
    </xf>
    <xf numFmtId="0" fontId="31" fillId="0" borderId="31" xfId="61" applyFont="1" applyBorder="1" applyAlignment="1">
      <alignment vertical="center"/>
      <protection/>
    </xf>
    <xf numFmtId="185" fontId="16" fillId="0" borderId="53" xfId="61" applyNumberFormat="1" applyFont="1" applyBorder="1" applyAlignment="1">
      <alignment horizontal="center" vertical="center" wrapText="1"/>
      <protection/>
    </xf>
    <xf numFmtId="0" fontId="10" fillId="0" borderId="54" xfId="61" applyFont="1" applyBorder="1" applyAlignment="1">
      <alignment horizontal="center" vertical="top"/>
      <protection/>
    </xf>
    <xf numFmtId="0" fontId="5" fillId="0" borderId="55" xfId="61" applyFont="1" applyBorder="1" applyAlignment="1">
      <alignment horizontal="center" vertical="center"/>
      <protection/>
    </xf>
    <xf numFmtId="0" fontId="7" fillId="0" borderId="38" xfId="61" applyFont="1" applyBorder="1" applyAlignment="1">
      <alignment horizontal="justify" vertical="top"/>
      <protection/>
    </xf>
    <xf numFmtId="0" fontId="38" fillId="0" borderId="0" xfId="61" applyFont="1" applyBorder="1" applyAlignment="1">
      <alignment horizontal="right" vertical="center" shrinkToFit="1"/>
      <protection/>
    </xf>
    <xf numFmtId="0" fontId="80" fillId="0" borderId="0" xfId="61" applyFont="1" applyFill="1" applyAlignment="1">
      <alignment vertical="center"/>
      <protection/>
    </xf>
    <xf numFmtId="0" fontId="80" fillId="0" borderId="0" xfId="61" applyFont="1" applyFill="1" applyBorder="1" applyAlignment="1">
      <alignment vertical="center"/>
      <protection/>
    </xf>
    <xf numFmtId="0" fontId="3" fillId="0" borderId="0" xfId="61" applyFont="1" applyFill="1" applyAlignment="1">
      <alignment vertical="center"/>
      <protection/>
    </xf>
    <xf numFmtId="0" fontId="0" fillId="0" borderId="0" xfId="61" applyFont="1" applyAlignment="1">
      <alignment vertical="center"/>
      <protection/>
    </xf>
    <xf numFmtId="0" fontId="3" fillId="0" borderId="0" xfId="61" applyFont="1" applyFill="1" applyBorder="1" applyAlignment="1">
      <alignment horizontal="justify" vertical="center"/>
      <protection/>
    </xf>
    <xf numFmtId="0" fontId="79" fillId="0" borderId="0" xfId="61" applyFont="1" applyFill="1" applyAlignment="1">
      <alignment horizontal="left" vertical="center"/>
      <protection/>
    </xf>
    <xf numFmtId="0" fontId="79" fillId="0" borderId="0" xfId="61" applyFont="1" applyFill="1" applyAlignment="1">
      <alignment horizontal="center" vertical="center"/>
      <protection/>
    </xf>
    <xf numFmtId="0" fontId="39" fillId="0" borderId="0" xfId="61" applyFont="1" applyFill="1" applyAlignment="1">
      <alignment vertical="center"/>
      <protection/>
    </xf>
    <xf numFmtId="0" fontId="40" fillId="0" borderId="0" xfId="61" applyFont="1" applyFill="1" applyAlignment="1">
      <alignment vertical="center"/>
      <protection/>
    </xf>
    <xf numFmtId="0" fontId="79" fillId="0" borderId="56" xfId="61" applyFont="1" applyFill="1" applyBorder="1" applyAlignment="1">
      <alignment horizontal="left" vertical="center"/>
      <protection/>
    </xf>
    <xf numFmtId="0" fontId="79" fillId="0" borderId="57" xfId="61" applyFont="1" applyFill="1" applyBorder="1" applyAlignment="1">
      <alignment horizontal="left" vertical="center"/>
      <protection/>
    </xf>
    <xf numFmtId="0" fontId="79" fillId="0" borderId="58" xfId="61" applyFont="1" applyFill="1" applyBorder="1" applyAlignment="1">
      <alignment horizontal="left" vertical="center"/>
      <protection/>
    </xf>
    <xf numFmtId="0" fontId="79" fillId="0" borderId="59" xfId="61" applyFont="1" applyFill="1" applyBorder="1" applyAlignment="1">
      <alignment horizontal="left" vertical="center"/>
      <protection/>
    </xf>
    <xf numFmtId="0" fontId="81" fillId="0" borderId="0" xfId="61" applyFont="1" applyFill="1" applyAlignment="1">
      <alignment vertical="center"/>
      <protection/>
    </xf>
    <xf numFmtId="0" fontId="11" fillId="0" borderId="0" xfId="61" applyFont="1" applyFill="1" applyAlignment="1">
      <alignment vertical="center"/>
      <protection/>
    </xf>
    <xf numFmtId="0" fontId="82" fillId="0" borderId="0" xfId="61" applyFont="1" applyFill="1" applyBorder="1" applyAlignment="1">
      <alignment horizontal="center" vertical="center"/>
      <protection/>
    </xf>
    <xf numFmtId="0" fontId="11" fillId="0" borderId="0" xfId="61" applyFont="1" applyFill="1" applyBorder="1" applyAlignment="1">
      <alignment vertical="center"/>
      <protection/>
    </xf>
    <xf numFmtId="0" fontId="81" fillId="0" borderId="0" xfId="61" applyFont="1" applyFill="1" applyBorder="1" applyAlignment="1">
      <alignment horizontal="left" vertical="center"/>
      <protection/>
    </xf>
    <xf numFmtId="0" fontId="81" fillId="0" borderId="0" xfId="61" applyFont="1" applyFill="1" applyAlignment="1">
      <alignment horizontal="left" vertical="center"/>
      <protection/>
    </xf>
    <xf numFmtId="0" fontId="81" fillId="0" borderId="0" xfId="61" applyFont="1" applyFill="1" applyAlignment="1">
      <alignment vertical="center" wrapText="1"/>
      <protection/>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22" xfId="0" applyFont="1" applyFill="1" applyBorder="1" applyAlignment="1">
      <alignment horizontal="center" vertical="center" wrapText="1"/>
    </xf>
    <xf numFmtId="0" fontId="3" fillId="0" borderId="11" xfId="0" applyFont="1" applyBorder="1" applyAlignment="1">
      <alignment horizontal="center" vertical="center"/>
    </xf>
    <xf numFmtId="180" fontId="5" fillId="34" borderId="12" xfId="63" applyNumberFormat="1" applyFont="1" applyFill="1" applyBorder="1" applyAlignment="1">
      <alignment horizontal="center" vertical="center"/>
      <protection/>
    </xf>
    <xf numFmtId="0" fontId="3" fillId="0" borderId="60" xfId="0" applyFont="1" applyFill="1" applyBorder="1" applyAlignment="1">
      <alignment horizontal="center" vertical="center" wrapText="1"/>
    </xf>
    <xf numFmtId="180" fontId="83" fillId="0" borderId="0" xfId="0" applyNumberFormat="1" applyFont="1" applyAlignment="1">
      <alignment horizontal="right" vertical="center"/>
    </xf>
    <xf numFmtId="0" fontId="83" fillId="0" borderId="0" xfId="0" applyFont="1" applyAlignment="1">
      <alignment horizontal="left" vertical="center"/>
    </xf>
    <xf numFmtId="0" fontId="83" fillId="0" borderId="0" xfId="0" applyFont="1" applyAlignment="1">
      <alignment vertical="center"/>
    </xf>
    <xf numFmtId="0" fontId="5" fillId="0" borderId="2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0" xfId="62" applyFont="1" applyBorder="1" applyAlignment="1">
      <alignment vertical="top" wrapText="1"/>
      <protection/>
    </xf>
    <xf numFmtId="0" fontId="5" fillId="0" borderId="22" xfId="0" applyFont="1" applyBorder="1" applyAlignment="1">
      <alignment horizontal="distributed" vertical="center"/>
    </xf>
    <xf numFmtId="0" fontId="5" fillId="0" borderId="25" xfId="0" applyFont="1" applyBorder="1" applyAlignment="1">
      <alignment horizontal="distributed" vertical="center"/>
    </xf>
    <xf numFmtId="0" fontId="5" fillId="0" borderId="23" xfId="0" applyFont="1" applyBorder="1" applyAlignment="1">
      <alignment horizontal="distributed" vertical="center"/>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26" fillId="0" borderId="22" xfId="0" applyFont="1" applyBorder="1" applyAlignment="1">
      <alignment horizontal="right" vertical="center"/>
    </xf>
    <xf numFmtId="0" fontId="26" fillId="0" borderId="25" xfId="0" applyFont="1" applyBorder="1" applyAlignment="1">
      <alignment horizontal="right" vertical="center"/>
    </xf>
    <xf numFmtId="0" fontId="26" fillId="0" borderId="23" xfId="0" applyFont="1" applyBorder="1" applyAlignment="1">
      <alignment horizontal="right"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distributed" vertical="center" wrapText="1"/>
    </xf>
    <xf numFmtId="0" fontId="5" fillId="34" borderId="61" xfId="0" applyFont="1" applyFill="1" applyBorder="1" applyAlignment="1" applyProtection="1">
      <alignment horizontal="left" vertical="center"/>
      <protection locked="0"/>
    </xf>
    <xf numFmtId="0" fontId="5" fillId="34" borderId="62" xfId="0" applyFont="1" applyFill="1" applyBorder="1" applyAlignment="1" applyProtection="1">
      <alignment horizontal="left" vertical="center"/>
      <protection locked="0"/>
    </xf>
    <xf numFmtId="0" fontId="5" fillId="34" borderId="63" xfId="0" applyFont="1" applyFill="1" applyBorder="1" applyAlignment="1" applyProtection="1">
      <alignment horizontal="left" vertical="center"/>
      <protection locked="0"/>
    </xf>
    <xf numFmtId="0" fontId="5" fillId="0" borderId="11" xfId="0" applyFont="1" applyFill="1" applyBorder="1" applyAlignment="1">
      <alignment horizontal="center" vertical="center"/>
    </xf>
    <xf numFmtId="0" fontId="5" fillId="0" borderId="24" xfId="0" applyFont="1" applyBorder="1" applyAlignment="1">
      <alignment horizontal="distributed"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17" xfId="0" applyFont="1" applyBorder="1" applyAlignment="1">
      <alignment horizontal="distributed" vertical="center"/>
    </xf>
    <xf numFmtId="188" fontId="5" fillId="21" borderId="22" xfId="0" applyNumberFormat="1" applyFont="1" applyFill="1" applyBorder="1" applyAlignment="1">
      <alignment horizontal="center" vertical="center"/>
    </xf>
    <xf numFmtId="188" fontId="5" fillId="21" borderId="25" xfId="0" applyNumberFormat="1" applyFont="1" applyFill="1" applyBorder="1" applyAlignment="1">
      <alignment horizontal="center" vertical="center"/>
    </xf>
    <xf numFmtId="188" fontId="5" fillId="21" borderId="23" xfId="0" applyNumberFormat="1" applyFont="1" applyFill="1" applyBorder="1" applyAlignment="1">
      <alignment horizontal="center" vertical="center"/>
    </xf>
    <xf numFmtId="182" fontId="5" fillId="34" borderId="13" xfId="62" applyNumberFormat="1" applyFont="1" applyFill="1" applyBorder="1" applyAlignment="1" applyProtection="1">
      <alignment horizontal="center" vertical="center"/>
      <protection locked="0"/>
    </xf>
    <xf numFmtId="182" fontId="5" fillId="34" borderId="14" xfId="62" applyNumberFormat="1" applyFont="1" applyFill="1" applyBorder="1" applyAlignment="1" applyProtection="1">
      <alignment horizontal="center" vertical="center"/>
      <protection locked="0"/>
    </xf>
    <xf numFmtId="182" fontId="5" fillId="34" borderId="17" xfId="62" applyNumberFormat="1" applyFont="1" applyFill="1" applyBorder="1" applyAlignment="1" applyProtection="1">
      <alignment horizontal="center" vertical="center"/>
      <protection locked="0"/>
    </xf>
    <xf numFmtId="0" fontId="5" fillId="34" borderId="64" xfId="0" applyFont="1" applyFill="1" applyBorder="1" applyAlignment="1" applyProtection="1">
      <alignment horizontal="center" vertical="center"/>
      <protection locked="0"/>
    </xf>
    <xf numFmtId="0" fontId="5" fillId="34" borderId="65" xfId="0" applyFont="1" applyFill="1" applyBorder="1" applyAlignment="1" applyProtection="1">
      <alignment horizontal="center" vertical="center"/>
      <protection locked="0"/>
    </xf>
    <xf numFmtId="0" fontId="5" fillId="34" borderId="66" xfId="0" applyFont="1" applyFill="1" applyBorder="1" applyAlignment="1" applyProtection="1">
      <alignment horizontal="center" vertical="center"/>
      <protection locked="0"/>
    </xf>
    <xf numFmtId="0" fontId="5" fillId="34" borderId="67" xfId="0" applyFont="1" applyFill="1" applyBorder="1" applyAlignment="1" applyProtection="1">
      <alignment horizontal="left" vertical="center"/>
      <protection locked="0"/>
    </xf>
    <xf numFmtId="0" fontId="5" fillId="34" borderId="68" xfId="0" applyFont="1" applyFill="1" applyBorder="1" applyAlignment="1" applyProtection="1">
      <alignment horizontal="left" vertical="center"/>
      <protection locked="0"/>
    </xf>
    <xf numFmtId="0" fontId="5" fillId="34" borderId="69" xfId="0" applyFont="1" applyFill="1" applyBorder="1" applyAlignment="1" applyProtection="1">
      <alignment horizontal="left" vertical="center"/>
      <protection locked="0"/>
    </xf>
    <xf numFmtId="0" fontId="5" fillId="34" borderId="64" xfId="0" applyFont="1" applyFill="1" applyBorder="1" applyAlignment="1" applyProtection="1">
      <alignment horizontal="left" vertical="center"/>
      <protection locked="0"/>
    </xf>
    <xf numFmtId="0" fontId="5" fillId="34" borderId="65" xfId="0" applyFont="1" applyFill="1" applyBorder="1" applyAlignment="1" applyProtection="1">
      <alignment horizontal="left" vertical="center"/>
      <protection locked="0"/>
    </xf>
    <xf numFmtId="0" fontId="5" fillId="34" borderId="66" xfId="0" applyFont="1" applyFill="1" applyBorder="1" applyAlignment="1" applyProtection="1">
      <alignment horizontal="left" vertical="center"/>
      <protection locked="0"/>
    </xf>
    <xf numFmtId="0" fontId="5" fillId="34" borderId="70" xfId="0" applyFont="1" applyFill="1" applyBorder="1" applyAlignment="1" applyProtection="1">
      <alignment horizontal="left" vertical="center"/>
      <protection locked="0"/>
    </xf>
    <xf numFmtId="0" fontId="5" fillId="34" borderId="71" xfId="0" applyFont="1" applyFill="1" applyBorder="1" applyAlignment="1" applyProtection="1">
      <alignment horizontal="left" vertical="center"/>
      <protection locked="0"/>
    </xf>
    <xf numFmtId="0" fontId="5" fillId="0" borderId="0" xfId="62" applyFont="1" applyAlignment="1">
      <alignment vertical="top" wrapText="1"/>
      <protection/>
    </xf>
    <xf numFmtId="0" fontId="5" fillId="34" borderId="72" xfId="0" applyFont="1" applyFill="1" applyBorder="1" applyAlignment="1" applyProtection="1">
      <alignment horizontal="left" vertical="center"/>
      <protection locked="0"/>
    </xf>
    <xf numFmtId="0" fontId="5" fillId="34" borderId="73" xfId="0" applyFont="1" applyFill="1" applyBorder="1" applyAlignment="1" applyProtection="1">
      <alignment horizontal="left" vertical="center"/>
      <protection locked="0"/>
    </xf>
    <xf numFmtId="0" fontId="5" fillId="34" borderId="20" xfId="0" applyFont="1" applyFill="1" applyBorder="1" applyAlignment="1" applyProtection="1">
      <alignment vertical="center"/>
      <protection locked="0"/>
    </xf>
    <xf numFmtId="0" fontId="5" fillId="34" borderId="19" xfId="0" applyFont="1" applyFill="1" applyBorder="1" applyAlignment="1" applyProtection="1">
      <alignment vertical="center"/>
      <protection locked="0"/>
    </xf>
    <xf numFmtId="49" fontId="5" fillId="34" borderId="61" xfId="0" applyNumberFormat="1" applyFont="1" applyFill="1" applyBorder="1" applyAlignment="1" applyProtection="1">
      <alignment horizontal="center" vertical="center"/>
      <protection locked="0"/>
    </xf>
    <xf numFmtId="49" fontId="5" fillId="34" borderId="62" xfId="0" applyNumberFormat="1" applyFont="1" applyFill="1" applyBorder="1" applyAlignment="1" applyProtection="1">
      <alignment horizontal="center" vertical="center"/>
      <protection locked="0"/>
    </xf>
    <xf numFmtId="0" fontId="5" fillId="34" borderId="22" xfId="0" applyFont="1" applyFill="1" applyBorder="1" applyAlignment="1" applyProtection="1">
      <alignment horizontal="left" vertical="center"/>
      <protection locked="0"/>
    </xf>
    <xf numFmtId="0" fontId="5" fillId="34" borderId="25" xfId="0" applyFont="1" applyFill="1" applyBorder="1" applyAlignment="1" applyProtection="1">
      <alignment horizontal="left" vertical="center"/>
      <protection locked="0"/>
    </xf>
    <xf numFmtId="0" fontId="5" fillId="34" borderId="23" xfId="0" applyFont="1" applyFill="1" applyBorder="1" applyAlignment="1" applyProtection="1">
      <alignment horizontal="left" vertical="center"/>
      <protection locked="0"/>
    </xf>
    <xf numFmtId="0" fontId="17" fillId="33" borderId="74" xfId="0" applyFont="1" applyFill="1" applyBorder="1" applyAlignment="1">
      <alignment horizontal="center" vertical="center"/>
    </xf>
    <xf numFmtId="0" fontId="17" fillId="33" borderId="75" xfId="0" applyFont="1" applyFill="1" applyBorder="1" applyAlignment="1">
      <alignment horizontal="center" vertical="center"/>
    </xf>
    <xf numFmtId="0" fontId="18" fillId="0" borderId="76" xfId="62" applyFont="1" applyFill="1" applyBorder="1" applyAlignment="1">
      <alignment horizontal="center" vertical="center"/>
      <protection/>
    </xf>
    <xf numFmtId="0" fontId="18" fillId="0" borderId="77" xfId="62" applyFont="1" applyFill="1" applyBorder="1" applyAlignment="1">
      <alignment horizontal="center" vertical="center"/>
      <protection/>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5" fillId="34" borderId="10" xfId="0" applyFont="1" applyFill="1" applyBorder="1" applyAlignment="1" applyProtection="1">
      <alignment vertical="center"/>
      <protection locked="0"/>
    </xf>
    <xf numFmtId="0" fontId="5" fillId="34" borderId="22" xfId="0" applyFont="1" applyFill="1" applyBorder="1" applyAlignment="1" applyProtection="1">
      <alignment horizontal="center" vertical="center"/>
      <protection locked="0"/>
    </xf>
    <xf numFmtId="0" fontId="5" fillId="34" borderId="25" xfId="0" applyFont="1" applyFill="1" applyBorder="1" applyAlignment="1" applyProtection="1">
      <alignment horizontal="center" vertical="center"/>
      <protection locked="0"/>
    </xf>
    <xf numFmtId="0" fontId="5" fillId="34" borderId="23" xfId="0" applyFont="1" applyFill="1" applyBorder="1" applyAlignment="1" applyProtection="1">
      <alignment horizontal="center" vertical="center"/>
      <protection locked="0"/>
    </xf>
    <xf numFmtId="0" fontId="5" fillId="34" borderId="61" xfId="0" applyFont="1" applyFill="1" applyBorder="1" applyAlignment="1" applyProtection="1">
      <alignment horizontal="center" vertical="center"/>
      <protection locked="0"/>
    </xf>
    <xf numFmtId="0" fontId="5" fillId="34" borderId="62" xfId="0" applyFont="1" applyFill="1" applyBorder="1" applyAlignment="1" applyProtection="1">
      <alignment horizontal="center" vertical="center"/>
      <protection locked="0"/>
    </xf>
    <xf numFmtId="0" fontId="5" fillId="34" borderId="63" xfId="0" applyFont="1" applyFill="1" applyBorder="1" applyAlignment="1" applyProtection="1">
      <alignment horizontal="center" vertical="center"/>
      <protection locked="0"/>
    </xf>
    <xf numFmtId="0" fontId="5" fillId="0" borderId="22" xfId="0" applyFont="1" applyBorder="1" applyAlignment="1">
      <alignment vertical="center"/>
    </xf>
    <xf numFmtId="0" fontId="5" fillId="0" borderId="25" xfId="0" applyFont="1" applyBorder="1" applyAlignment="1">
      <alignment vertical="center"/>
    </xf>
    <xf numFmtId="0" fontId="5" fillId="34" borderId="21" xfId="0" applyFont="1" applyFill="1" applyBorder="1" applyAlignment="1" applyProtection="1">
      <alignment vertical="center"/>
      <protection locked="0"/>
    </xf>
    <xf numFmtId="0" fontId="5" fillId="34" borderId="12" xfId="0" applyFont="1" applyFill="1" applyBorder="1" applyAlignment="1" applyProtection="1">
      <alignment vertical="center"/>
      <protection locked="0"/>
    </xf>
    <xf numFmtId="0" fontId="10" fillId="0" borderId="31" xfId="61" applyFont="1" applyBorder="1" applyAlignment="1">
      <alignment horizontal="right" vertical="center"/>
      <protection/>
    </xf>
    <xf numFmtId="0" fontId="10" fillId="0" borderId="40" xfId="61" applyFont="1" applyBorder="1" applyAlignment="1">
      <alignment horizontal="right" vertical="center"/>
      <protection/>
    </xf>
    <xf numFmtId="0" fontId="5" fillId="0" borderId="78" xfId="61" applyFont="1" applyBorder="1" applyAlignment="1">
      <alignment horizontal="center" vertical="center" wrapText="1"/>
      <protection/>
    </xf>
    <xf numFmtId="0" fontId="5" fillId="0" borderId="42" xfId="61" applyFont="1" applyBorder="1" applyAlignment="1">
      <alignment horizontal="center" vertical="center" wrapText="1"/>
      <protection/>
    </xf>
    <xf numFmtId="0" fontId="5" fillId="0" borderId="36" xfId="61" applyFont="1" applyBorder="1" applyAlignment="1">
      <alignment horizontal="center" vertical="center" wrapText="1"/>
      <protection/>
    </xf>
    <xf numFmtId="0" fontId="5" fillId="0" borderId="79"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39" xfId="61" applyFont="1" applyBorder="1" applyAlignment="1">
      <alignment horizontal="center" vertical="center" wrapText="1"/>
      <protection/>
    </xf>
    <xf numFmtId="0" fontId="7" fillId="0" borderId="34"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41" xfId="61" applyFont="1" applyBorder="1" applyAlignment="1">
      <alignment horizontal="center" vertical="center"/>
      <protection/>
    </xf>
    <xf numFmtId="0" fontId="7" fillId="0" borderId="80" xfId="61" applyFont="1" applyBorder="1" applyAlignment="1">
      <alignment horizontal="distributed" vertical="top" wrapText="1"/>
      <protection/>
    </xf>
    <xf numFmtId="0" fontId="7" fillId="0" borderId="42" xfId="61" applyFont="1" applyBorder="1" applyAlignment="1">
      <alignment horizontal="distributed" vertical="top" wrapText="1"/>
      <protection/>
    </xf>
    <xf numFmtId="0" fontId="7" fillId="0" borderId="36" xfId="61" applyFont="1" applyBorder="1" applyAlignment="1">
      <alignment horizontal="distributed" vertical="top" wrapText="1"/>
      <protection/>
    </xf>
    <xf numFmtId="0" fontId="7" fillId="0" borderId="79" xfId="61" applyFont="1" applyBorder="1" applyAlignment="1">
      <alignment horizontal="distributed" vertical="top" wrapText="1"/>
      <protection/>
    </xf>
    <xf numFmtId="0" fontId="7" fillId="0" borderId="0" xfId="61" applyFont="1" applyBorder="1" applyAlignment="1">
      <alignment horizontal="distributed" vertical="top" wrapText="1"/>
      <protection/>
    </xf>
    <xf numFmtId="0" fontId="7" fillId="0" borderId="39" xfId="61" applyFont="1" applyBorder="1" applyAlignment="1">
      <alignment horizontal="distributed" vertical="top" wrapText="1"/>
      <protection/>
    </xf>
    <xf numFmtId="0" fontId="7" fillId="0" borderId="81" xfId="61" applyFont="1" applyBorder="1" applyAlignment="1">
      <alignment horizontal="distributed" vertical="top" wrapText="1"/>
      <protection/>
    </xf>
    <xf numFmtId="0" fontId="7" fillId="0" borderId="31" xfId="61" applyFont="1" applyBorder="1" applyAlignment="1">
      <alignment horizontal="distributed" vertical="top" wrapText="1"/>
      <protection/>
    </xf>
    <xf numFmtId="0" fontId="7" fillId="0" borderId="40" xfId="61" applyFont="1" applyBorder="1" applyAlignment="1">
      <alignment horizontal="distributed" vertical="top" wrapText="1"/>
      <protection/>
    </xf>
    <xf numFmtId="0" fontId="10" fillId="0" borderId="38" xfId="61" applyFont="1" applyBorder="1" applyAlignment="1">
      <alignment horizontal="distributed" vertical="center" wrapText="1"/>
      <protection/>
    </xf>
    <xf numFmtId="0" fontId="10" fillId="0" borderId="38" xfId="61" applyFont="1" applyBorder="1" applyAlignment="1">
      <alignment horizontal="distributed" vertical="center"/>
      <protection/>
    </xf>
    <xf numFmtId="0" fontId="10" fillId="0" borderId="82" xfId="61" applyFont="1" applyBorder="1" applyAlignment="1">
      <alignment horizontal="distributed" vertical="center"/>
      <protection/>
    </xf>
    <xf numFmtId="0" fontId="10" fillId="0" borderId="0" xfId="61" applyFont="1" applyBorder="1" applyAlignment="1">
      <alignment horizontal="distributed" vertical="center"/>
      <protection/>
    </xf>
    <xf numFmtId="0" fontId="10" fillId="0" borderId="83" xfId="61" applyFont="1" applyBorder="1" applyAlignment="1">
      <alignment horizontal="distributed" vertical="center"/>
      <protection/>
    </xf>
    <xf numFmtId="0" fontId="10" fillId="0" borderId="31" xfId="61" applyFont="1" applyBorder="1" applyAlignment="1">
      <alignment horizontal="distributed" vertical="center"/>
      <protection/>
    </xf>
    <xf numFmtId="0" fontId="10" fillId="0" borderId="40" xfId="61" applyFont="1" applyBorder="1" applyAlignment="1">
      <alignment horizontal="distributed" vertical="center"/>
      <protection/>
    </xf>
    <xf numFmtId="0" fontId="7" fillId="0" borderId="36" xfId="61" applyFont="1" applyBorder="1" applyAlignment="1">
      <alignment horizontal="justify" wrapText="1"/>
      <protection/>
    </xf>
    <xf numFmtId="0" fontId="7" fillId="0" borderId="39" xfId="61" applyFont="1" applyBorder="1" applyAlignment="1">
      <alignment horizontal="justify" wrapText="1"/>
      <protection/>
    </xf>
    <xf numFmtId="0" fontId="7" fillId="0" borderId="40" xfId="61" applyFont="1" applyBorder="1" applyAlignment="1">
      <alignment horizontal="justify" wrapText="1"/>
      <protection/>
    </xf>
    <xf numFmtId="0" fontId="7" fillId="0" borderId="84" xfId="61" applyFont="1" applyBorder="1" applyAlignment="1">
      <alignment horizontal="justify"/>
      <protection/>
    </xf>
    <xf numFmtId="0" fontId="9" fillId="0" borderId="0" xfId="61" applyFont="1" applyBorder="1" applyAlignment="1">
      <alignment horizontal="distributed" vertical="center" wrapText="1"/>
      <protection/>
    </xf>
    <xf numFmtId="0" fontId="9" fillId="0" borderId="85" xfId="61" applyFont="1" applyBorder="1" applyAlignment="1">
      <alignment horizontal="distributed" vertical="center" wrapText="1"/>
      <protection/>
    </xf>
    <xf numFmtId="0" fontId="9" fillId="0" borderId="37" xfId="61" applyFont="1" applyBorder="1" applyAlignment="1">
      <alignment horizontal="distributed" vertical="center" wrapText="1"/>
      <protection/>
    </xf>
    <xf numFmtId="0" fontId="9" fillId="0" borderId="86" xfId="61" applyFont="1" applyBorder="1" applyAlignment="1">
      <alignment horizontal="distributed" vertical="center" wrapText="1"/>
      <protection/>
    </xf>
    <xf numFmtId="0" fontId="7" fillId="0" borderId="80" xfId="61" applyFont="1" applyBorder="1" applyAlignment="1">
      <alignment horizontal="justify" vertical="center"/>
      <protection/>
    </xf>
    <xf numFmtId="0" fontId="7" fillId="0" borderId="42" xfId="61" applyFont="1" applyBorder="1" applyAlignment="1">
      <alignment horizontal="justify" vertical="center"/>
      <protection/>
    </xf>
    <xf numFmtId="0" fontId="7" fillId="0" borderId="37" xfId="61" applyFont="1" applyBorder="1" applyAlignment="1">
      <alignment horizontal="justify" vertical="center"/>
      <protection/>
    </xf>
    <xf numFmtId="0" fontId="7" fillId="0" borderId="31" xfId="61" applyFont="1" applyBorder="1" applyAlignment="1">
      <alignment horizontal="justify" vertical="center"/>
      <protection/>
    </xf>
    <xf numFmtId="185" fontId="16" fillId="0" borderId="87" xfId="61" applyNumberFormat="1" applyFont="1" applyBorder="1" applyAlignment="1">
      <alignment horizontal="center" vertical="center" wrapText="1"/>
      <protection/>
    </xf>
    <xf numFmtId="185" fontId="16" fillId="0" borderId="88" xfId="61" applyNumberFormat="1" applyFont="1" applyBorder="1" applyAlignment="1">
      <alignment horizontal="center" vertical="center" wrapText="1"/>
      <protection/>
    </xf>
    <xf numFmtId="185" fontId="16" fillId="0" borderId="0" xfId="61" applyNumberFormat="1" applyFont="1" applyBorder="1" applyAlignment="1">
      <alignment horizontal="center" vertical="center" wrapText="1"/>
      <protection/>
    </xf>
    <xf numFmtId="185" fontId="16" fillId="0" borderId="84" xfId="61" applyNumberFormat="1" applyFont="1" applyBorder="1" applyAlignment="1">
      <alignment horizontal="center" vertical="center" wrapText="1"/>
      <protection/>
    </xf>
    <xf numFmtId="185" fontId="16" fillId="0" borderId="89" xfId="61" applyNumberFormat="1" applyFont="1" applyBorder="1" applyAlignment="1">
      <alignment horizontal="center" vertical="center" wrapText="1"/>
      <protection/>
    </xf>
    <xf numFmtId="185" fontId="16" fillId="0" borderId="90" xfId="61" applyNumberFormat="1" applyFont="1" applyBorder="1" applyAlignment="1">
      <alignment horizontal="center" vertical="center" wrapText="1"/>
      <protection/>
    </xf>
    <xf numFmtId="0" fontId="3" fillId="0" borderId="81" xfId="61" applyFont="1" applyBorder="1" applyAlignment="1">
      <alignment horizontal="left" vertical="center" indent="1"/>
      <protection/>
    </xf>
    <xf numFmtId="0" fontId="3" fillId="0" borderId="31" xfId="61" applyFont="1" applyBorder="1" applyAlignment="1">
      <alignment horizontal="left" vertical="center" indent="1"/>
      <protection/>
    </xf>
    <xf numFmtId="0" fontId="5" fillId="0" borderId="80" xfId="61" applyFont="1" applyBorder="1" applyAlignment="1">
      <alignment horizontal="left" vertical="center" indent="1"/>
      <protection/>
    </xf>
    <xf numFmtId="0" fontId="5" fillId="0" borderId="42" xfId="61" applyFont="1" applyBorder="1" applyAlignment="1">
      <alignment horizontal="left" vertical="center" indent="1"/>
      <protection/>
    </xf>
    <xf numFmtId="0" fontId="5" fillId="0" borderId="37" xfId="61" applyFont="1" applyBorder="1" applyAlignment="1">
      <alignment horizontal="left" vertical="center" indent="1"/>
      <protection/>
    </xf>
    <xf numFmtId="0" fontId="5" fillId="0" borderId="31" xfId="61" applyFont="1" applyBorder="1" applyAlignment="1">
      <alignment horizontal="left" vertical="center" indent="1"/>
      <protection/>
    </xf>
    <xf numFmtId="0" fontId="7" fillId="0" borderId="42" xfId="61" applyFont="1" applyBorder="1" applyAlignment="1">
      <alignment horizontal="center" vertical="center"/>
      <protection/>
    </xf>
    <xf numFmtId="0" fontId="7" fillId="0" borderId="31" xfId="61" applyFont="1" applyBorder="1" applyAlignment="1">
      <alignment horizontal="center" vertical="center"/>
      <protection/>
    </xf>
    <xf numFmtId="0" fontId="5" fillId="0" borderId="42" xfId="61" applyFont="1" applyBorder="1" applyAlignment="1">
      <alignment vertical="center" shrinkToFit="1"/>
      <protection/>
    </xf>
    <xf numFmtId="0" fontId="5" fillId="0" borderId="36" xfId="61" applyFont="1" applyBorder="1" applyAlignment="1">
      <alignment vertical="center" shrinkToFit="1"/>
      <protection/>
    </xf>
    <xf numFmtId="0" fontId="5" fillId="0" borderId="31" xfId="61" applyFont="1" applyBorder="1" applyAlignment="1">
      <alignment vertical="center" shrinkToFit="1"/>
      <protection/>
    </xf>
    <xf numFmtId="0" fontId="5" fillId="0" borderId="40" xfId="61" applyFont="1" applyBorder="1" applyAlignment="1">
      <alignment vertical="center" shrinkToFit="1"/>
      <protection/>
    </xf>
    <xf numFmtId="0" fontId="3" fillId="0" borderId="0" xfId="61" applyFont="1" applyBorder="1" applyAlignment="1">
      <alignment horizontal="center" vertical="center" shrinkToFit="1"/>
      <protection/>
    </xf>
    <xf numFmtId="0" fontId="3" fillId="0" borderId="86" xfId="61" applyFont="1" applyBorder="1" applyAlignment="1">
      <alignment horizontal="center" vertical="center" shrinkToFit="1"/>
      <protection/>
    </xf>
    <xf numFmtId="0" fontId="7" fillId="0" borderId="0" xfId="61" applyFont="1" applyBorder="1" applyAlignment="1">
      <alignment horizontal="left" vertical="center"/>
      <protection/>
    </xf>
    <xf numFmtId="0" fontId="7" fillId="0" borderId="86" xfId="61" applyFont="1" applyBorder="1" applyAlignment="1">
      <alignment horizontal="left" vertical="center"/>
      <protection/>
    </xf>
    <xf numFmtId="0" fontId="3" fillId="0" borderId="79" xfId="61" applyFont="1" applyBorder="1" applyAlignment="1">
      <alignment horizontal="center" vertical="center" shrinkToFit="1"/>
      <protection/>
    </xf>
    <xf numFmtId="0" fontId="3" fillId="0" borderId="30" xfId="61" applyFont="1" applyBorder="1" applyAlignment="1">
      <alignment horizontal="center" vertical="center" shrinkToFit="1"/>
      <protection/>
    </xf>
    <xf numFmtId="0" fontId="7" fillId="0" borderId="34" xfId="61" applyFont="1" applyBorder="1" applyAlignment="1">
      <alignment horizontal="distributed" vertical="center"/>
      <protection/>
    </xf>
    <xf numFmtId="0" fontId="7" fillId="0" borderId="41" xfId="61" applyFont="1" applyBorder="1" applyAlignment="1">
      <alignment horizontal="distributed" vertical="center"/>
      <protection/>
    </xf>
    <xf numFmtId="0" fontId="5" fillId="0" borderId="80" xfId="61" applyFont="1" applyBorder="1" applyAlignment="1">
      <alignment vertical="center"/>
      <protection/>
    </xf>
    <xf numFmtId="0" fontId="5" fillId="0" borderId="41" xfId="61" applyFont="1" applyBorder="1" applyAlignment="1">
      <alignment vertical="center"/>
      <protection/>
    </xf>
    <xf numFmtId="0" fontId="7" fillId="0" borderId="91" xfId="61" applyFont="1" applyBorder="1" applyAlignment="1">
      <alignment horizontal="distributed" vertical="center"/>
      <protection/>
    </xf>
    <xf numFmtId="0" fontId="3" fillId="0" borderId="39" xfId="61" applyFont="1" applyBorder="1" applyAlignment="1">
      <alignment horizontal="center" vertical="center" shrinkToFit="1"/>
      <protection/>
    </xf>
    <xf numFmtId="0" fontId="3" fillId="0" borderId="92" xfId="61" applyFont="1" applyBorder="1" applyAlignment="1">
      <alignment horizontal="center" vertical="center" shrinkToFit="1"/>
      <protection/>
    </xf>
    <xf numFmtId="0" fontId="3" fillId="0" borderId="38" xfId="61" applyFont="1" applyBorder="1" applyAlignment="1">
      <alignment horizontal="center" vertical="center" shrinkToFit="1"/>
      <protection/>
    </xf>
    <xf numFmtId="0" fontId="3" fillId="0" borderId="36" xfId="61" applyFont="1" applyBorder="1" applyAlignment="1">
      <alignment horizontal="center" vertical="center" shrinkToFit="1"/>
      <protection/>
    </xf>
    <xf numFmtId="0" fontId="3" fillId="0" borderId="80" xfId="61" applyFont="1" applyBorder="1" applyAlignment="1">
      <alignment horizontal="center" vertical="center" shrinkToFit="1"/>
      <protection/>
    </xf>
    <xf numFmtId="0" fontId="5" fillId="0" borderId="85" xfId="61" applyFont="1" applyBorder="1" applyAlignment="1">
      <alignment horizontal="left" vertical="center" indent="1" shrinkToFit="1"/>
      <protection/>
    </xf>
    <xf numFmtId="0" fontId="5" fillId="0" borderId="0" xfId="61" applyFont="1" applyBorder="1" applyAlignment="1">
      <alignment horizontal="left" vertical="center" indent="1" shrinkToFit="1"/>
      <protection/>
    </xf>
    <xf numFmtId="0" fontId="5" fillId="0" borderId="93" xfId="61" applyFont="1" applyBorder="1" applyAlignment="1">
      <alignment horizontal="left" vertical="center" indent="1" shrinkToFit="1"/>
      <protection/>
    </xf>
    <xf numFmtId="0" fontId="5" fillId="0" borderId="86" xfId="61" applyFont="1" applyBorder="1" applyAlignment="1">
      <alignment horizontal="left" vertical="center" indent="1" shrinkToFit="1"/>
      <protection/>
    </xf>
    <xf numFmtId="0" fontId="0" fillId="0" borderId="78" xfId="61" applyFont="1" applyBorder="1" applyAlignment="1">
      <alignment horizontal="left" vertical="center" indent="1"/>
      <protection/>
    </xf>
    <xf numFmtId="0" fontId="0" fillId="0" borderId="42" xfId="61" applyFont="1" applyBorder="1" applyAlignment="1">
      <alignment horizontal="left" vertical="center" indent="1"/>
      <protection/>
    </xf>
    <xf numFmtId="0" fontId="0" fillId="0" borderId="79" xfId="61" applyFont="1" applyBorder="1" applyAlignment="1">
      <alignment horizontal="left" vertical="center" indent="1"/>
      <protection/>
    </xf>
    <xf numFmtId="0" fontId="0" fillId="0" borderId="0" xfId="61" applyFont="1" applyBorder="1" applyAlignment="1">
      <alignment horizontal="left" vertical="center" indent="1"/>
      <protection/>
    </xf>
    <xf numFmtId="0" fontId="0" fillId="0" borderId="81" xfId="61" applyFont="1" applyBorder="1" applyAlignment="1">
      <alignment horizontal="left" vertical="center" indent="1"/>
      <protection/>
    </xf>
    <xf numFmtId="0" fontId="0" fillId="0" borderId="31" xfId="61" applyFont="1" applyBorder="1" applyAlignment="1">
      <alignment horizontal="left" vertical="center" indent="1"/>
      <protection/>
    </xf>
    <xf numFmtId="0" fontId="7" fillId="0" borderId="42" xfId="61" applyFont="1" applyBorder="1" applyAlignment="1">
      <alignment horizontal="left" vertical="center"/>
      <protection/>
    </xf>
    <xf numFmtId="0" fontId="31" fillId="0" borderId="94" xfId="61" applyFont="1" applyBorder="1" applyAlignment="1">
      <alignment vertical="center" wrapText="1"/>
      <protection/>
    </xf>
    <xf numFmtId="0" fontId="31" fillId="0" borderId="95" xfId="61" applyFont="1" applyBorder="1" applyAlignment="1">
      <alignment vertical="center" wrapText="1"/>
      <protection/>
    </xf>
    <xf numFmtId="0" fontId="31" fillId="0" borderId="96" xfId="61" applyFont="1" applyBorder="1" applyAlignment="1">
      <alignment vertical="center" wrapText="1"/>
      <protection/>
    </xf>
    <xf numFmtId="0" fontId="31" fillId="0" borderId="97" xfId="61" applyFont="1" applyBorder="1" applyAlignment="1">
      <alignment vertical="center" wrapText="1"/>
      <protection/>
    </xf>
    <xf numFmtId="0" fontId="9" fillId="0" borderId="98" xfId="61" applyFont="1" applyBorder="1" applyAlignment="1">
      <alignment vertical="top"/>
      <protection/>
    </xf>
    <xf numFmtId="0" fontId="9" fillId="0" borderId="96" xfId="61" applyFont="1" applyBorder="1" applyAlignment="1">
      <alignment vertical="top"/>
      <protection/>
    </xf>
    <xf numFmtId="0" fontId="9" fillId="0" borderId="99" xfId="61" applyFont="1" applyBorder="1" applyAlignment="1">
      <alignment vertical="top"/>
      <protection/>
    </xf>
    <xf numFmtId="0" fontId="9" fillId="0" borderId="100" xfId="61" applyFont="1" applyBorder="1" applyAlignment="1">
      <alignment vertical="top"/>
      <protection/>
    </xf>
    <xf numFmtId="0" fontId="0" fillId="0" borderId="80" xfId="61" applyFont="1" applyBorder="1" applyAlignment="1">
      <alignment horizontal="center" vertical="center"/>
      <protection/>
    </xf>
    <xf numFmtId="0" fontId="0" fillId="0" borderId="42" xfId="61" applyFont="1" applyBorder="1" applyAlignment="1">
      <alignment horizontal="center" vertical="center"/>
      <protection/>
    </xf>
    <xf numFmtId="0" fontId="0" fillId="0" borderId="36" xfId="61" applyFont="1" applyBorder="1" applyAlignment="1">
      <alignment horizontal="center" vertical="center"/>
      <protection/>
    </xf>
    <xf numFmtId="0" fontId="0" fillId="0" borderId="37"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40" xfId="61" applyFont="1" applyBorder="1" applyAlignment="1">
      <alignment horizontal="center" vertical="center"/>
      <protection/>
    </xf>
    <xf numFmtId="0" fontId="80" fillId="0" borderId="0" xfId="61" applyFont="1" applyFill="1" applyBorder="1" applyAlignment="1">
      <alignment vertical="center"/>
      <protection/>
    </xf>
    <xf numFmtId="0" fontId="7" fillId="0" borderId="101" xfId="61" applyFont="1" applyBorder="1" applyAlignment="1">
      <alignment horizontal="justify" vertical="top"/>
      <protection/>
    </xf>
    <xf numFmtId="0" fontId="7" fillId="0" borderId="79" xfId="61" applyFont="1" applyBorder="1" applyAlignment="1">
      <alignment horizontal="justify" vertical="top"/>
      <protection/>
    </xf>
    <xf numFmtId="0" fontId="10" fillId="0" borderId="36" xfId="61" applyFont="1" applyBorder="1" applyAlignment="1">
      <alignment horizontal="distributed" vertical="center" wrapText="1"/>
      <protection/>
    </xf>
    <xf numFmtId="0" fontId="10" fillId="0" borderId="0" xfId="61" applyFont="1" applyBorder="1" applyAlignment="1">
      <alignment horizontal="distributed" vertical="center" wrapText="1"/>
      <protection/>
    </xf>
    <xf numFmtId="0" fontId="10" fillId="0" borderId="39" xfId="61" applyFont="1" applyBorder="1" applyAlignment="1">
      <alignment horizontal="distributed" vertical="center" wrapText="1"/>
      <protection/>
    </xf>
    <xf numFmtId="0" fontId="10" fillId="0" borderId="31" xfId="61" applyFont="1" applyBorder="1" applyAlignment="1">
      <alignment horizontal="distributed" vertical="center" wrapText="1"/>
      <protection/>
    </xf>
    <xf numFmtId="0" fontId="10" fillId="0" borderId="40" xfId="61" applyFont="1" applyBorder="1" applyAlignment="1">
      <alignment horizontal="distributed" vertical="center" wrapText="1"/>
      <protection/>
    </xf>
    <xf numFmtId="0" fontId="5" fillId="0" borderId="102" xfId="61" applyFont="1" applyBorder="1" applyAlignment="1">
      <alignment horizontal="left" vertical="center" indent="1" shrinkToFit="1"/>
      <protection/>
    </xf>
    <xf numFmtId="0" fontId="5" fillId="0" borderId="38" xfId="61" applyFont="1" applyBorder="1" applyAlignment="1">
      <alignment horizontal="left" vertical="center" indent="1" shrinkToFit="1"/>
      <protection/>
    </xf>
    <xf numFmtId="0" fontId="7" fillId="0" borderId="36" xfId="61" applyFont="1" applyBorder="1" applyAlignment="1">
      <alignment horizontal="justify"/>
      <protection/>
    </xf>
    <xf numFmtId="0" fontId="7" fillId="0" borderId="39" xfId="61" applyFont="1" applyBorder="1" applyAlignment="1">
      <alignment horizontal="justify"/>
      <protection/>
    </xf>
    <xf numFmtId="0" fontId="7" fillId="0" borderId="40" xfId="61" applyFont="1" applyBorder="1" applyAlignment="1">
      <alignment horizontal="justify"/>
      <protection/>
    </xf>
    <xf numFmtId="0" fontId="80" fillId="0" borderId="0" xfId="61" applyFont="1" applyFill="1" applyAlignment="1">
      <alignment vertical="center"/>
      <protection/>
    </xf>
    <xf numFmtId="0" fontId="16" fillId="0" borderId="80" xfId="61" applyFont="1" applyBorder="1" applyAlignment="1">
      <alignment horizontal="right" vertical="center"/>
      <protection/>
    </xf>
    <xf numFmtId="0" fontId="16" fillId="0" borderId="42" xfId="61" applyFont="1" applyBorder="1" applyAlignment="1">
      <alignment horizontal="right" vertical="center"/>
      <protection/>
    </xf>
    <xf numFmtId="0" fontId="16" fillId="0" borderId="85" xfId="61" applyFont="1" applyBorder="1" applyAlignment="1">
      <alignment horizontal="right" vertical="center"/>
      <protection/>
    </xf>
    <xf numFmtId="0" fontId="16" fillId="0" borderId="0" xfId="61" applyFont="1" applyBorder="1" applyAlignment="1">
      <alignment horizontal="right" vertical="center"/>
      <protection/>
    </xf>
    <xf numFmtId="0" fontId="16" fillId="0" borderId="37" xfId="61" applyFont="1" applyBorder="1" applyAlignment="1">
      <alignment horizontal="right" vertical="center"/>
      <protection/>
    </xf>
    <xf numFmtId="0" fontId="16" fillId="0" borderId="31" xfId="61" applyFont="1" applyBorder="1" applyAlignment="1">
      <alignment horizontal="right" vertical="center"/>
      <protection/>
    </xf>
    <xf numFmtId="0" fontId="7" fillId="0" borderId="34" xfId="61" applyFont="1" applyBorder="1" applyAlignment="1">
      <alignment horizontal="justify" vertical="top"/>
      <protection/>
    </xf>
    <xf numFmtId="0" fontId="16" fillId="0" borderId="80" xfId="61" applyFont="1" applyBorder="1" applyAlignment="1">
      <alignment horizontal="right" vertical="center" wrapText="1"/>
      <protection/>
    </xf>
    <xf numFmtId="0" fontId="16" fillId="0" borderId="42" xfId="61" applyFont="1" applyBorder="1" applyAlignment="1">
      <alignment horizontal="right" vertical="center" wrapText="1"/>
      <protection/>
    </xf>
    <xf numFmtId="0" fontId="16" fillId="0" borderId="85" xfId="61" applyFont="1" applyBorder="1" applyAlignment="1">
      <alignment horizontal="right" vertical="center" wrapText="1"/>
      <protection/>
    </xf>
    <xf numFmtId="0" fontId="16" fillId="0" borderId="0" xfId="61" applyFont="1" applyBorder="1" applyAlignment="1">
      <alignment horizontal="right" vertical="center" wrapText="1"/>
      <protection/>
    </xf>
    <xf numFmtId="0" fontId="16" fillId="0" borderId="37" xfId="61" applyFont="1" applyBorder="1" applyAlignment="1">
      <alignment horizontal="right" vertical="center" wrapText="1"/>
      <protection/>
    </xf>
    <xf numFmtId="0" fontId="16" fillId="0" borderId="31" xfId="61" applyFont="1" applyBorder="1" applyAlignment="1">
      <alignment horizontal="right" vertical="center" wrapText="1"/>
      <protection/>
    </xf>
    <xf numFmtId="0" fontId="31" fillId="0" borderId="100" xfId="61" applyFont="1" applyBorder="1" applyAlignment="1">
      <alignment vertical="center" wrapText="1"/>
      <protection/>
    </xf>
    <xf numFmtId="0" fontId="31" fillId="0" borderId="103" xfId="61" applyFont="1" applyBorder="1" applyAlignment="1">
      <alignment vertical="center" wrapText="1"/>
      <protection/>
    </xf>
    <xf numFmtId="0" fontId="9" fillId="0" borderId="80" xfId="61" applyFont="1" applyBorder="1" applyAlignment="1">
      <alignment vertical="top"/>
      <protection/>
    </xf>
    <xf numFmtId="0" fontId="9" fillId="0" borderId="42" xfId="61" applyFont="1" applyBorder="1" applyAlignment="1">
      <alignment vertical="top"/>
      <protection/>
    </xf>
    <xf numFmtId="0" fontId="9" fillId="0" borderId="104" xfId="61" applyFont="1" applyBorder="1" applyAlignment="1">
      <alignment vertical="top"/>
      <protection/>
    </xf>
    <xf numFmtId="0" fontId="9" fillId="0" borderId="105" xfId="61" applyFont="1" applyBorder="1" applyAlignment="1">
      <alignment vertical="top"/>
      <protection/>
    </xf>
    <xf numFmtId="0" fontId="81" fillId="0" borderId="33" xfId="61" applyFont="1" applyBorder="1" applyAlignment="1">
      <alignment horizontal="distributed" vertical="center" wrapText="1" shrinkToFit="1"/>
      <protection/>
    </xf>
    <xf numFmtId="0" fontId="81" fillId="0" borderId="41" xfId="61" applyFont="1" applyBorder="1" applyAlignment="1">
      <alignment horizontal="distributed" vertical="center" shrinkToFit="1"/>
      <protection/>
    </xf>
    <xf numFmtId="0" fontId="31" fillId="0" borderId="80" xfId="61" applyFont="1" applyBorder="1" applyAlignment="1">
      <alignment horizontal="left" vertical="center" wrapText="1"/>
      <protection/>
    </xf>
    <xf numFmtId="0" fontId="31" fillId="0" borderId="42" xfId="61" applyFont="1" applyBorder="1" applyAlignment="1">
      <alignment horizontal="left" vertical="center" wrapText="1"/>
      <protection/>
    </xf>
    <xf numFmtId="0" fontId="31" fillId="0" borderId="36" xfId="61" applyFont="1" applyBorder="1" applyAlignment="1">
      <alignment horizontal="left" vertical="center" wrapText="1"/>
      <protection/>
    </xf>
    <xf numFmtId="0" fontId="31" fillId="0" borderId="85" xfId="61" applyFont="1" applyBorder="1" applyAlignment="1">
      <alignment horizontal="left" vertical="center" wrapText="1"/>
      <protection/>
    </xf>
    <xf numFmtId="0" fontId="31" fillId="0" borderId="0" xfId="61" applyFont="1" applyBorder="1" applyAlignment="1">
      <alignment horizontal="left" vertical="center" wrapText="1"/>
      <protection/>
    </xf>
    <xf numFmtId="0" fontId="31" fillId="0" borderId="39" xfId="61" applyFont="1" applyBorder="1" applyAlignment="1">
      <alignment horizontal="left" vertical="center" wrapText="1"/>
      <protection/>
    </xf>
    <xf numFmtId="0" fontId="31" fillId="0" borderId="37" xfId="61" applyFont="1" applyBorder="1" applyAlignment="1">
      <alignment horizontal="left" vertical="center" wrapText="1"/>
      <protection/>
    </xf>
    <xf numFmtId="0" fontId="31" fillId="0" borderId="31" xfId="61" applyFont="1" applyBorder="1" applyAlignment="1">
      <alignment horizontal="left" vertical="center" wrapText="1"/>
      <protection/>
    </xf>
    <xf numFmtId="0" fontId="31" fillId="0" borderId="40" xfId="61" applyFont="1" applyBorder="1" applyAlignment="1">
      <alignment horizontal="left" vertical="center" wrapText="1"/>
      <protection/>
    </xf>
    <xf numFmtId="0" fontId="3" fillId="0" borderId="106" xfId="61" applyFont="1" applyBorder="1" applyAlignment="1">
      <alignment horizontal="center" vertical="center" wrapText="1"/>
      <protection/>
    </xf>
    <xf numFmtId="0" fontId="3" fillId="0" borderId="91" xfId="61" applyFont="1" applyBorder="1" applyAlignment="1">
      <alignment horizontal="center" vertical="center" wrapText="1"/>
      <protection/>
    </xf>
    <xf numFmtId="0" fontId="10" fillId="0" borderId="33" xfId="61" applyFont="1" applyBorder="1" applyAlignment="1">
      <alignment horizontal="distributed" vertical="center" wrapText="1"/>
      <protection/>
    </xf>
    <xf numFmtId="0" fontId="10" fillId="0" borderId="41" xfId="61" applyFont="1" applyBorder="1" applyAlignment="1">
      <alignment horizontal="distributed" vertical="center" wrapText="1"/>
      <protection/>
    </xf>
    <xf numFmtId="0" fontId="0" fillId="0" borderId="42" xfId="61" applyFont="1" applyBorder="1" applyAlignment="1">
      <alignment horizontal="left" vertical="center" wrapText="1" indent="1"/>
      <protection/>
    </xf>
    <xf numFmtId="0" fontId="0" fillId="0" borderId="0" xfId="61" applyFont="1" applyBorder="1" applyAlignment="1">
      <alignment horizontal="left" vertical="center" wrapText="1" indent="1"/>
      <protection/>
    </xf>
    <xf numFmtId="0" fontId="7" fillId="0" borderId="31" xfId="61" applyFont="1" applyBorder="1" applyAlignment="1">
      <alignment horizontal="right" vertical="center"/>
      <protection/>
    </xf>
    <xf numFmtId="0" fontId="3" fillId="0" borderId="31" xfId="61" applyFont="1" applyBorder="1" applyAlignment="1">
      <alignment horizontal="left" vertical="center" shrinkToFit="1"/>
      <protection/>
    </xf>
    <xf numFmtId="0" fontId="7" fillId="0" borderId="91" xfId="61" applyFont="1" applyBorder="1" applyAlignment="1">
      <alignment horizontal="left" vertical="center"/>
      <protection/>
    </xf>
    <xf numFmtId="0" fontId="6" fillId="0" borderId="0" xfId="61" applyFont="1" applyBorder="1" applyAlignment="1">
      <alignment horizontal="right" vertical="top"/>
      <protection/>
    </xf>
    <xf numFmtId="0" fontId="5" fillId="0" borderId="91" xfId="61" applyFont="1" applyBorder="1" applyAlignment="1">
      <alignment vertical="center"/>
      <protection/>
    </xf>
    <xf numFmtId="0" fontId="6" fillId="0" borderId="0" xfId="61" applyFont="1" applyAlignment="1">
      <alignment horizontal="right" vertical="center"/>
      <protection/>
    </xf>
    <xf numFmtId="0" fontId="8" fillId="0" borderId="0" xfId="61" applyFont="1" applyBorder="1" applyAlignment="1">
      <alignment horizontal="distributed" vertical="top"/>
      <protection/>
    </xf>
    <xf numFmtId="0" fontId="80" fillId="0" borderId="0" xfId="61" applyFont="1" applyFill="1" applyBorder="1" applyAlignment="1">
      <alignment horizontal="left" vertical="center" wrapText="1"/>
      <protection/>
    </xf>
    <xf numFmtId="0" fontId="80" fillId="0" borderId="0" xfId="61" applyFont="1" applyFill="1" applyBorder="1" applyAlignment="1">
      <alignment vertical="center" wrapText="1"/>
      <protection/>
    </xf>
    <xf numFmtId="0" fontId="7" fillId="0" borderId="33" xfId="61" applyFont="1" applyBorder="1" applyAlignment="1">
      <alignment horizontal="distributed" vertical="center" wrapText="1"/>
      <protection/>
    </xf>
    <xf numFmtId="0" fontId="7" fillId="0" borderId="41" xfId="61" applyFont="1" applyBorder="1" applyAlignment="1">
      <alignment horizontal="distributed" vertical="center" wrapText="1"/>
      <protection/>
    </xf>
    <xf numFmtId="0" fontId="10" fillId="0" borderId="0" xfId="61" applyFont="1" applyBorder="1" applyAlignment="1">
      <alignment horizontal="right" textRotation="255"/>
      <protection/>
    </xf>
    <xf numFmtId="0" fontId="0" fillId="0" borderId="78" xfId="61" applyFont="1" applyBorder="1" applyAlignment="1">
      <alignment horizontal="left" vertical="center" wrapText="1" indent="1"/>
      <protection/>
    </xf>
    <xf numFmtId="0" fontId="0" fillId="0" borderId="79" xfId="61" applyFont="1" applyBorder="1" applyAlignment="1">
      <alignment horizontal="left" vertical="center" wrapText="1" indent="1"/>
      <protection/>
    </xf>
    <xf numFmtId="0" fontId="3" fillId="0" borderId="78" xfId="61" applyFont="1" applyBorder="1" applyAlignment="1">
      <alignment horizontal="left" vertical="center" indent="1"/>
      <protection/>
    </xf>
    <xf numFmtId="0" fontId="3" fillId="0" borderId="42" xfId="61" applyFont="1" applyBorder="1" applyAlignment="1">
      <alignment horizontal="left" vertical="center" indent="1"/>
      <protection/>
    </xf>
    <xf numFmtId="0" fontId="16" fillId="0" borderId="80" xfId="61" applyFont="1" applyBorder="1" applyAlignment="1">
      <alignment vertical="center"/>
      <protection/>
    </xf>
    <xf numFmtId="0" fontId="16" fillId="0" borderId="42" xfId="61" applyFont="1" applyBorder="1" applyAlignment="1">
      <alignment vertical="center"/>
      <protection/>
    </xf>
    <xf numFmtId="0" fontId="16" fillId="0" borderId="85" xfId="61" applyFont="1" applyBorder="1" applyAlignment="1">
      <alignment vertical="center"/>
      <protection/>
    </xf>
    <xf numFmtId="0" fontId="16" fillId="0" borderId="0" xfId="61" applyFont="1" applyBorder="1" applyAlignment="1">
      <alignment vertical="center"/>
      <protection/>
    </xf>
    <xf numFmtId="0" fontId="16" fillId="0" borderId="37" xfId="61" applyFont="1" applyBorder="1" applyAlignment="1">
      <alignment vertical="center"/>
      <protection/>
    </xf>
    <xf numFmtId="0" fontId="16" fillId="0" borderId="31" xfId="61" applyFont="1" applyBorder="1" applyAlignment="1">
      <alignment vertical="center"/>
      <protection/>
    </xf>
    <xf numFmtId="0" fontId="3" fillId="33" borderId="0" xfId="61" applyFont="1" applyFill="1" applyBorder="1" applyAlignment="1">
      <alignment horizontal="justify" vertical="center"/>
      <protection/>
    </xf>
    <xf numFmtId="0" fontId="7" fillId="0" borderId="30" xfId="61" applyFont="1" applyBorder="1" applyAlignment="1">
      <alignment horizontal="justify" vertical="top"/>
      <protection/>
    </xf>
    <xf numFmtId="0" fontId="7" fillId="0" borderId="38" xfId="61" applyFont="1" applyBorder="1" applyAlignment="1">
      <alignment horizontal="distributed" vertical="center"/>
      <protection/>
    </xf>
    <xf numFmtId="0" fontId="7" fillId="0" borderId="82" xfId="61" applyFont="1" applyBorder="1" applyAlignment="1">
      <alignment horizontal="distributed" vertical="center"/>
      <protection/>
    </xf>
    <xf numFmtId="0" fontId="7" fillId="0" borderId="0" xfId="61" applyFont="1" applyBorder="1" applyAlignment="1">
      <alignment horizontal="distributed" vertical="center" wrapText="1"/>
      <protection/>
    </xf>
    <xf numFmtId="0" fontId="7" fillId="0" borderId="83" xfId="61" applyFont="1" applyBorder="1" applyAlignment="1">
      <alignment horizontal="distributed" vertical="center"/>
      <protection/>
    </xf>
    <xf numFmtId="0" fontId="7" fillId="0" borderId="0" xfId="61" applyFont="1" applyBorder="1" applyAlignment="1">
      <alignment horizontal="distributed" vertical="center"/>
      <protection/>
    </xf>
    <xf numFmtId="0" fontId="7" fillId="0" borderId="86" xfId="61" applyFont="1" applyBorder="1" applyAlignment="1">
      <alignment horizontal="distributed" vertical="center"/>
      <protection/>
    </xf>
    <xf numFmtId="0" fontId="7" fillId="0" borderId="107" xfId="61" applyFont="1" applyBorder="1" applyAlignment="1">
      <alignment horizontal="distributed" vertical="center"/>
      <protection/>
    </xf>
    <xf numFmtId="0" fontId="9" fillId="0" borderId="38" xfId="61" applyFont="1" applyBorder="1" applyAlignment="1">
      <alignment horizontal="distributed" vertical="center" wrapText="1"/>
      <protection/>
    </xf>
    <xf numFmtId="0" fontId="9" fillId="0" borderId="52" xfId="61" applyFont="1" applyBorder="1" applyAlignment="1">
      <alignment horizontal="distributed" vertical="center"/>
      <protection/>
    </xf>
    <xf numFmtId="0" fontId="9" fillId="0" borderId="86" xfId="61" applyFont="1" applyBorder="1" applyAlignment="1">
      <alignment horizontal="distributed" vertical="center"/>
      <protection/>
    </xf>
    <xf numFmtId="0" fontId="9" fillId="0" borderId="92" xfId="61" applyFont="1" applyBorder="1" applyAlignment="1">
      <alignment horizontal="distributed" vertical="center"/>
      <protection/>
    </xf>
    <xf numFmtId="0" fontId="7" fillId="0" borderId="42" xfId="61" applyFont="1" applyBorder="1" applyAlignment="1">
      <alignment horizontal="distributed" vertical="center" wrapText="1"/>
      <protection/>
    </xf>
    <xf numFmtId="0" fontId="7" fillId="0" borderId="36" xfId="61" applyFont="1" applyBorder="1" applyAlignment="1">
      <alignment horizontal="distributed" vertical="center" wrapText="1"/>
      <protection/>
    </xf>
    <xf numFmtId="0" fontId="7" fillId="0" borderId="83" xfId="61" applyFont="1" applyBorder="1" applyAlignment="1">
      <alignment horizontal="distributed" vertical="center" wrapText="1"/>
      <protection/>
    </xf>
    <xf numFmtId="0" fontId="9" fillId="0" borderId="83" xfId="61" applyFont="1" applyBorder="1" applyAlignment="1">
      <alignment horizontal="distributed" vertical="center" wrapText="1"/>
      <protection/>
    </xf>
    <xf numFmtId="0" fontId="9" fillId="0" borderId="107" xfId="61" applyFont="1" applyBorder="1" applyAlignment="1">
      <alignment horizontal="distributed" vertical="center" wrapText="1"/>
      <protection/>
    </xf>
    <xf numFmtId="0" fontId="80" fillId="0" borderId="0" xfId="61" applyFont="1" applyBorder="1" applyAlignment="1">
      <alignment horizontal="distributed" vertical="center" wrapText="1"/>
      <protection/>
    </xf>
    <xf numFmtId="0" fontId="7" fillId="0" borderId="108" xfId="61" applyFont="1" applyBorder="1" applyAlignment="1">
      <alignment horizontal="center" vertical="center"/>
      <protection/>
    </xf>
    <xf numFmtId="0" fontId="7" fillId="0" borderId="53" xfId="61" applyFont="1" applyBorder="1" applyAlignment="1">
      <alignment horizontal="center" vertical="center"/>
      <protection/>
    </xf>
    <xf numFmtId="0" fontId="7" fillId="0" borderId="109" xfId="61" applyFont="1" applyBorder="1" applyAlignment="1">
      <alignment horizontal="center" vertical="center"/>
      <protection/>
    </xf>
    <xf numFmtId="0" fontId="7" fillId="0" borderId="86" xfId="61" applyFont="1" applyBorder="1" applyAlignment="1">
      <alignment horizontal="distributed" vertical="center" wrapText="1"/>
      <protection/>
    </xf>
    <xf numFmtId="0" fontId="7" fillId="0" borderId="107" xfId="61" applyFont="1" applyBorder="1" applyAlignment="1">
      <alignment horizontal="distributed" vertical="center" wrapText="1"/>
      <protection/>
    </xf>
    <xf numFmtId="0" fontId="80" fillId="0" borderId="0" xfId="61" applyFont="1" applyFill="1" applyBorder="1" applyAlignment="1">
      <alignment vertical="top" wrapText="1"/>
      <protection/>
    </xf>
    <xf numFmtId="0" fontId="0" fillId="0" borderId="110" xfId="61" applyFont="1" applyBorder="1" applyAlignment="1">
      <alignment horizontal="center" vertical="center"/>
      <protection/>
    </xf>
    <xf numFmtId="0" fontId="0" fillId="0" borderId="111" xfId="61" applyFont="1" applyBorder="1" applyAlignment="1">
      <alignment horizontal="center" vertical="center"/>
      <protection/>
    </xf>
    <xf numFmtId="0" fontId="0" fillId="0" borderId="59" xfId="61" applyFont="1" applyBorder="1" applyAlignment="1">
      <alignment horizontal="center" vertical="center"/>
      <protection/>
    </xf>
    <xf numFmtId="0" fontId="84" fillId="0" borderId="111" xfId="61" applyFont="1" applyFill="1" applyBorder="1" applyAlignment="1">
      <alignment horizontal="center" vertical="center"/>
      <protection/>
    </xf>
    <xf numFmtId="0" fontId="84" fillId="0" borderId="59" xfId="61" applyFont="1" applyFill="1" applyBorder="1" applyAlignment="1">
      <alignment horizontal="center" vertical="center"/>
      <protection/>
    </xf>
    <xf numFmtId="0" fontId="80" fillId="0" borderId="110" xfId="61" applyFont="1" applyBorder="1" applyAlignment="1">
      <alignment horizontal="distributed" vertical="center" wrapText="1"/>
      <protection/>
    </xf>
    <xf numFmtId="0" fontId="80" fillId="0" borderId="111" xfId="61" applyFont="1" applyBorder="1" applyAlignment="1">
      <alignment horizontal="distributed" vertical="center" wrapText="1"/>
      <protection/>
    </xf>
    <xf numFmtId="0" fontId="80" fillId="0" borderId="59" xfId="61" applyFont="1" applyBorder="1" applyAlignment="1">
      <alignment horizontal="distributed" vertical="center" wrapText="1"/>
      <protection/>
    </xf>
    <xf numFmtId="0" fontId="7" fillId="0" borderId="110" xfId="61" applyFont="1" applyBorder="1" applyAlignment="1">
      <alignment horizontal="distributed" vertical="center" wrapText="1"/>
      <protection/>
    </xf>
    <xf numFmtId="0" fontId="7" fillId="0" borderId="111" xfId="61" applyFont="1" applyBorder="1" applyAlignment="1">
      <alignment horizontal="distributed" vertical="center" wrapText="1"/>
      <protection/>
    </xf>
    <xf numFmtId="0" fontId="7" fillId="0" borderId="59" xfId="61" applyFont="1" applyBorder="1" applyAlignment="1">
      <alignment horizontal="distributed" vertical="center" wrapText="1"/>
      <protection/>
    </xf>
    <xf numFmtId="0" fontId="85" fillId="0" borderId="0" xfId="61" applyFont="1" applyFill="1" applyAlignment="1">
      <alignment horizontal="center" vertical="center"/>
      <protection/>
    </xf>
    <xf numFmtId="0" fontId="5" fillId="0" borderId="110" xfId="61" applyFont="1" applyBorder="1" applyAlignment="1">
      <alignment horizontal="center" vertical="center"/>
      <protection/>
    </xf>
    <xf numFmtId="0" fontId="5" fillId="0" borderId="111" xfId="61" applyFont="1" applyBorder="1" applyAlignment="1">
      <alignment horizontal="center" vertical="center"/>
      <protection/>
    </xf>
    <xf numFmtId="0" fontId="5" fillId="0" borderId="59" xfId="61" applyFont="1" applyBorder="1" applyAlignment="1">
      <alignment horizontal="center" vertical="center"/>
      <protection/>
    </xf>
    <xf numFmtId="0" fontId="0" fillId="0" borderId="110" xfId="61" applyFont="1" applyBorder="1" applyAlignment="1">
      <alignment horizontal="left" vertical="center" indent="1"/>
      <protection/>
    </xf>
    <xf numFmtId="0" fontId="0" fillId="0" borderId="111" xfId="61" applyFont="1" applyBorder="1" applyAlignment="1">
      <alignment horizontal="left" vertical="center" indent="1"/>
      <protection/>
    </xf>
    <xf numFmtId="0" fontId="0" fillId="0" borderId="59" xfId="61" applyFont="1" applyBorder="1" applyAlignment="1">
      <alignment horizontal="left" vertical="center" indent="1"/>
      <protection/>
    </xf>
    <xf numFmtId="0" fontId="80" fillId="0" borderId="0" xfId="61" applyFont="1" applyFill="1" applyAlignment="1">
      <alignment vertical="center" wrapText="1"/>
      <protection/>
    </xf>
    <xf numFmtId="0" fontId="79" fillId="37" borderId="112" xfId="61" applyFont="1" applyFill="1" applyBorder="1" applyAlignment="1">
      <alignment horizontal="center" vertical="center"/>
      <protection/>
    </xf>
    <xf numFmtId="0" fontId="79" fillId="37" borderId="113" xfId="61" applyFont="1" applyFill="1" applyBorder="1" applyAlignment="1">
      <alignment horizontal="center" vertical="center"/>
      <protection/>
    </xf>
    <xf numFmtId="0" fontId="79" fillId="37" borderId="114" xfId="61" applyFont="1" applyFill="1" applyBorder="1" applyAlignment="1">
      <alignment horizontal="center" vertical="center"/>
      <protection/>
    </xf>
    <xf numFmtId="0" fontId="79" fillId="0" borderId="115" xfId="61" applyFont="1" applyFill="1" applyBorder="1" applyAlignment="1">
      <alignment vertical="center"/>
      <protection/>
    </xf>
    <xf numFmtId="0" fontId="79" fillId="0" borderId="113" xfId="61" applyFont="1" applyFill="1" applyBorder="1" applyAlignment="1">
      <alignment vertical="center"/>
      <protection/>
    </xf>
    <xf numFmtId="0" fontId="79" fillId="0" borderId="114" xfId="61" applyFont="1" applyFill="1" applyBorder="1" applyAlignment="1">
      <alignment vertical="center"/>
      <protection/>
    </xf>
    <xf numFmtId="0" fontId="79" fillId="37" borderId="116" xfId="61" applyFont="1" applyFill="1" applyBorder="1" applyAlignment="1">
      <alignment horizontal="center" vertical="center"/>
      <protection/>
    </xf>
    <xf numFmtId="0" fontId="79" fillId="37" borderId="117" xfId="61" applyFont="1" applyFill="1" applyBorder="1" applyAlignment="1">
      <alignment horizontal="center" vertical="center"/>
      <protection/>
    </xf>
    <xf numFmtId="0" fontId="79" fillId="37" borderId="118" xfId="61" applyFont="1" applyFill="1" applyBorder="1" applyAlignment="1">
      <alignment horizontal="center" vertical="center"/>
      <protection/>
    </xf>
    <xf numFmtId="0" fontId="79" fillId="0" borderId="82" xfId="61" applyFont="1" applyFill="1" applyBorder="1" applyAlignment="1">
      <alignment vertical="center"/>
      <protection/>
    </xf>
    <xf numFmtId="0" fontId="79" fillId="0" borderId="119" xfId="61" applyFont="1" applyFill="1" applyBorder="1" applyAlignment="1">
      <alignment vertical="center"/>
      <protection/>
    </xf>
    <xf numFmtId="0" fontId="79" fillId="0" borderId="120" xfId="61" applyFont="1" applyFill="1" applyBorder="1" applyAlignment="1">
      <alignment vertical="center"/>
      <protection/>
    </xf>
    <xf numFmtId="0" fontId="5" fillId="38" borderId="121" xfId="61" applyFont="1" applyFill="1" applyBorder="1" applyAlignment="1">
      <alignment vertical="center"/>
      <protection/>
    </xf>
    <xf numFmtId="0" fontId="5" fillId="38" borderId="122" xfId="61" applyFont="1" applyFill="1" applyBorder="1" applyAlignment="1">
      <alignment vertical="center"/>
      <protection/>
    </xf>
    <xf numFmtId="0" fontId="5" fillId="38" borderId="123" xfId="61" applyFont="1" applyFill="1" applyBorder="1" applyAlignment="1">
      <alignment vertical="center"/>
      <protection/>
    </xf>
    <xf numFmtId="0" fontId="5" fillId="38" borderId="124" xfId="61" applyFont="1" applyFill="1" applyBorder="1" applyAlignment="1">
      <alignment vertical="center"/>
      <protection/>
    </xf>
    <xf numFmtId="0" fontId="5" fillId="38" borderId="125" xfId="61" applyFont="1" applyFill="1" applyBorder="1" applyAlignment="1">
      <alignment vertical="center"/>
      <protection/>
    </xf>
    <xf numFmtId="0" fontId="5" fillId="38" borderId="126" xfId="61" applyFont="1" applyFill="1" applyBorder="1" applyAlignment="1">
      <alignment vertical="center"/>
      <protection/>
    </xf>
    <xf numFmtId="0" fontId="79" fillId="0" borderId="107" xfId="61" applyFont="1" applyFill="1" applyBorder="1" applyAlignment="1">
      <alignment vertical="center" wrapText="1"/>
      <protection/>
    </xf>
    <xf numFmtId="0" fontId="79" fillId="0" borderId="127" xfId="61" applyFont="1" applyFill="1" applyBorder="1" applyAlignment="1">
      <alignment vertical="center"/>
      <protection/>
    </xf>
    <xf numFmtId="0" fontId="79" fillId="0" borderId="128" xfId="61" applyFont="1" applyFill="1" applyBorder="1" applyAlignment="1">
      <alignment vertical="center"/>
      <protection/>
    </xf>
    <xf numFmtId="0" fontId="5" fillId="0" borderId="129" xfId="61" applyFont="1" applyBorder="1" applyAlignment="1">
      <alignment horizontal="center" vertical="center"/>
      <protection/>
    </xf>
    <xf numFmtId="0" fontId="5" fillId="0" borderId="130" xfId="61" applyFont="1" applyBorder="1" applyAlignment="1">
      <alignment horizontal="center" vertical="center"/>
      <protection/>
    </xf>
    <xf numFmtId="0" fontId="79" fillId="0" borderId="115" xfId="61" applyFont="1" applyFill="1" applyBorder="1" applyAlignment="1">
      <alignment vertical="center" wrapText="1"/>
      <protection/>
    </xf>
    <xf numFmtId="0" fontId="0" fillId="0" borderId="131" xfId="61" applyFont="1" applyBorder="1" applyAlignment="1">
      <alignment horizontal="center" vertical="center"/>
      <protection/>
    </xf>
    <xf numFmtId="0" fontId="0" fillId="0" borderId="130" xfId="61" applyFont="1" applyBorder="1" applyAlignment="1">
      <alignment horizontal="center" vertical="center"/>
      <protection/>
    </xf>
    <xf numFmtId="0" fontId="0" fillId="0" borderId="132" xfId="61" applyFont="1" applyBorder="1" applyAlignment="1">
      <alignment horizontal="center" vertical="center"/>
      <protection/>
    </xf>
    <xf numFmtId="0" fontId="84" fillId="37" borderId="133" xfId="61" applyFont="1" applyFill="1" applyBorder="1" applyAlignment="1">
      <alignment horizontal="center" vertical="center" wrapText="1"/>
      <protection/>
    </xf>
    <xf numFmtId="0" fontId="84" fillId="37" borderId="134" xfId="61" applyFont="1" applyFill="1" applyBorder="1" applyAlignment="1">
      <alignment horizontal="center" vertical="center"/>
      <protection/>
    </xf>
    <xf numFmtId="0" fontId="84" fillId="37" borderId="135" xfId="61" applyFont="1" applyFill="1" applyBorder="1" applyAlignment="1">
      <alignment horizontal="center" vertical="center"/>
      <protection/>
    </xf>
    <xf numFmtId="0" fontId="84" fillId="0" borderId="136" xfId="61" applyFont="1" applyFill="1" applyBorder="1" applyAlignment="1">
      <alignment horizontal="center" vertical="center"/>
      <protection/>
    </xf>
    <xf numFmtId="0" fontId="84" fillId="0" borderId="134" xfId="61" applyFont="1" applyFill="1" applyBorder="1" applyAlignment="1">
      <alignment horizontal="center" vertical="center"/>
      <protection/>
    </xf>
    <xf numFmtId="0" fontId="84" fillId="0" borderId="135" xfId="61" applyFont="1" applyFill="1" applyBorder="1" applyAlignment="1">
      <alignment horizontal="center" vertical="center"/>
      <protection/>
    </xf>
    <xf numFmtId="0" fontId="5" fillId="0" borderId="111" xfId="61" applyFont="1" applyFill="1" applyBorder="1" applyAlignment="1">
      <alignment vertical="center"/>
      <protection/>
    </xf>
    <xf numFmtId="0" fontId="84" fillId="0" borderId="133" xfId="61" applyFont="1" applyFill="1" applyBorder="1" applyAlignment="1">
      <alignment horizontal="center" vertical="center"/>
      <protection/>
    </xf>
    <xf numFmtId="0" fontId="79" fillId="37" borderId="137" xfId="61" applyFont="1" applyFill="1" applyBorder="1" applyAlignment="1">
      <alignment horizontal="center" vertical="center"/>
      <protection/>
    </xf>
    <xf numFmtId="0" fontId="79" fillId="37" borderId="127" xfId="61" applyFont="1" applyFill="1" applyBorder="1" applyAlignment="1">
      <alignment horizontal="center" vertical="center"/>
      <protection/>
    </xf>
    <xf numFmtId="0" fontId="79" fillId="37" borderId="128" xfId="6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0年調&amp;徴収票" xfId="60"/>
    <cellStyle name="標準_so-d" xfId="61"/>
    <cellStyle name="標準_神田P報酬減額" xfId="62"/>
    <cellStyle name="標準_請求書-0904月次"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5</xdr:row>
      <xdr:rowOff>228600</xdr:rowOff>
    </xdr:from>
    <xdr:to>
      <xdr:col>20</xdr:col>
      <xdr:colOff>66675</xdr:colOff>
      <xdr:row>7</xdr:row>
      <xdr:rowOff>19050</xdr:rowOff>
    </xdr:to>
    <xdr:sp textlink="'so-data'!$AC$27">
      <xdr:nvSpPr>
        <xdr:cNvPr id="1" name="テキスト ボックス 5"/>
        <xdr:cNvSpPr txBox="1">
          <a:spLocks noChangeArrowheads="1"/>
        </xdr:cNvSpPr>
      </xdr:nvSpPr>
      <xdr:spPr>
        <a:xfrm rot="10800000" flipV="1">
          <a:off x="4448175" y="1076325"/>
          <a:ext cx="190500" cy="352425"/>
        </a:xfrm>
        <a:prstGeom prst="rect">
          <a:avLst/>
        </a:prstGeom>
        <a:noFill/>
        <a:ln w="9525" cmpd="sng">
          <a:noFill/>
        </a:ln>
      </xdr:spPr>
      <xdr:txBody>
        <a:bodyPr vertOverflow="clip" wrap="square" lIns="36000" tIns="36000" rIns="36000" bIns="36000" anchor="ctr"/>
        <a:p>
          <a:pPr algn="ctr">
            <a:defRPr/>
          </a:pPr>
          <a:fld id="{6df0ebfd-aa3f-417c-a5f2-ad3a368920d3}" type="TxLink">
            <a:rPr lang="en-US" cap="none" sz="1400" b="0" i="0" u="none" baseline="0">
              <a:solidFill>
                <a:srgbClr val="000000"/>
              </a:solidFill>
              <a:latin typeface="MS UI Gothic"/>
              <a:ea typeface="MS UI Gothic"/>
              <a:cs typeface="MS UI Gothic"/>
            </a:rPr>
            <a:t>○</a:t>
          </a:fld>
        </a:p>
      </xdr:txBody>
    </xdr:sp>
    <xdr:clientData/>
  </xdr:twoCellAnchor>
  <xdr:twoCellAnchor>
    <xdr:from>
      <xdr:col>25</xdr:col>
      <xdr:colOff>28575</xdr:colOff>
      <xdr:row>6</xdr:row>
      <xdr:rowOff>0</xdr:rowOff>
    </xdr:from>
    <xdr:to>
      <xdr:col>28</xdr:col>
      <xdr:colOff>9525</xdr:colOff>
      <xdr:row>7</xdr:row>
      <xdr:rowOff>9525</xdr:rowOff>
    </xdr:to>
    <xdr:sp textlink="'so-data'!$AC$28">
      <xdr:nvSpPr>
        <xdr:cNvPr id="2" name="テキスト ボックス 6"/>
        <xdr:cNvSpPr txBox="1">
          <a:spLocks noChangeArrowheads="1"/>
        </xdr:cNvSpPr>
      </xdr:nvSpPr>
      <xdr:spPr>
        <a:xfrm rot="10800000" flipV="1">
          <a:off x="5029200" y="1085850"/>
          <a:ext cx="238125" cy="333375"/>
        </a:xfrm>
        <a:prstGeom prst="rect">
          <a:avLst/>
        </a:prstGeom>
        <a:noFill/>
        <a:ln w="9525" cmpd="sng">
          <a:noFill/>
        </a:ln>
      </xdr:spPr>
      <xdr:txBody>
        <a:bodyPr vertOverflow="clip" wrap="square" lIns="36000" tIns="36000" rIns="36000" bIns="36000" anchor="ctr"/>
        <a:p>
          <a:pPr algn="ctr">
            <a:defRPr/>
          </a:pPr>
          <a:fld id="{ae10680a-cbcc-49d0-94a4-7e0a63326ced}" type="TxLink">
            <a:rPr lang="en-US" cap="none" sz="1400" b="0" i="0" u="none" baseline="0">
              <a:solidFill>
                <a:srgbClr val="000000"/>
              </a:solidFill>
              <a:latin typeface="MS UI Gothic"/>
              <a:ea typeface="MS UI Gothic"/>
              <a:cs typeface="MS UI Gothic"/>
            </a:rPr>
            <a:t> </a:t>
          </a:fld>
        </a:p>
      </xdr:txBody>
    </xdr:sp>
    <xdr:clientData/>
  </xdr:twoCellAnchor>
  <xdr:twoCellAnchor>
    <xdr:from>
      <xdr:col>1</xdr:col>
      <xdr:colOff>152400</xdr:colOff>
      <xdr:row>3</xdr:row>
      <xdr:rowOff>247650</xdr:rowOff>
    </xdr:from>
    <xdr:to>
      <xdr:col>3</xdr:col>
      <xdr:colOff>19050</xdr:colOff>
      <xdr:row>5</xdr:row>
      <xdr:rowOff>47625</xdr:rowOff>
    </xdr:to>
    <xdr:sp textlink="'so-data'!$AC$24">
      <xdr:nvSpPr>
        <xdr:cNvPr id="3" name="テキスト ボックス 7"/>
        <xdr:cNvSpPr txBox="1">
          <a:spLocks noChangeArrowheads="1"/>
        </xdr:cNvSpPr>
      </xdr:nvSpPr>
      <xdr:spPr>
        <a:xfrm rot="10800000" flipV="1">
          <a:off x="304800" y="657225"/>
          <a:ext cx="314325" cy="238125"/>
        </a:xfrm>
        <a:prstGeom prst="rect">
          <a:avLst/>
        </a:prstGeom>
        <a:noFill/>
        <a:ln w="9525" cmpd="sng">
          <a:noFill/>
        </a:ln>
      </xdr:spPr>
      <xdr:txBody>
        <a:bodyPr vertOverflow="clip" wrap="square" lIns="36000" tIns="36000" rIns="36000" bIns="36000" anchor="ctr"/>
        <a:p>
          <a:pPr algn="ctr">
            <a:defRPr/>
          </a:pPr>
          <a:fld id="{1790af5d-1ca6-4d46-b6d4-e09569367357}" type="TxLink">
            <a:rPr lang="en-US" cap="none" sz="1400" b="0" i="0" u="none" baseline="0">
              <a:solidFill>
                <a:srgbClr val="000000"/>
              </a:solidFill>
              <a:latin typeface="MS UI Gothic"/>
              <a:ea typeface="MS UI Gothic"/>
              <a:cs typeface="MS UI Gothic"/>
            </a:rPr>
            <a:t> </a:t>
          </a:fld>
        </a:p>
      </xdr:txBody>
    </xdr:sp>
    <xdr:clientData/>
  </xdr:twoCellAnchor>
  <xdr:twoCellAnchor>
    <xdr:from>
      <xdr:col>1</xdr:col>
      <xdr:colOff>133350</xdr:colOff>
      <xdr:row>4</xdr:row>
      <xdr:rowOff>133350</xdr:rowOff>
    </xdr:from>
    <xdr:to>
      <xdr:col>3</xdr:col>
      <xdr:colOff>47625</xdr:colOff>
      <xdr:row>5</xdr:row>
      <xdr:rowOff>238125</xdr:rowOff>
    </xdr:to>
    <xdr:sp textlink="'so-data'!$AC$25">
      <xdr:nvSpPr>
        <xdr:cNvPr id="4" name="テキスト ボックス 8"/>
        <xdr:cNvSpPr txBox="1">
          <a:spLocks noChangeArrowheads="1"/>
        </xdr:cNvSpPr>
      </xdr:nvSpPr>
      <xdr:spPr>
        <a:xfrm rot="10800000" flipV="1">
          <a:off x="285750" y="809625"/>
          <a:ext cx="361950" cy="276225"/>
        </a:xfrm>
        <a:prstGeom prst="rect">
          <a:avLst/>
        </a:prstGeom>
        <a:noFill/>
        <a:ln w="9525" cmpd="sng">
          <a:noFill/>
        </a:ln>
      </xdr:spPr>
      <xdr:txBody>
        <a:bodyPr vertOverflow="clip" wrap="square" lIns="36000" tIns="36000" rIns="36000" bIns="36000" anchor="ctr"/>
        <a:p>
          <a:pPr algn="ctr">
            <a:defRPr/>
          </a:pPr>
          <a:fld id="{55deb98d-50c1-40ef-a1ea-c1926164a67a}" type="TxLink">
            <a:rPr lang="en-US" cap="none" sz="1400" b="0" i="0" u="none" baseline="0">
              <a:solidFill>
                <a:srgbClr val="000000"/>
              </a:solidFill>
              <a:latin typeface="MS UI Gothic"/>
              <a:ea typeface="MS UI Gothic"/>
              <a:cs typeface="MS UI Gothic"/>
            </a:rPr>
            <a:t> </a:t>
          </a:fld>
        </a:p>
      </xdr:txBody>
    </xdr:sp>
    <xdr:clientData/>
  </xdr:twoCellAnchor>
  <xdr:twoCellAnchor>
    <xdr:from>
      <xdr:col>51</xdr:col>
      <xdr:colOff>9525</xdr:colOff>
      <xdr:row>5</xdr:row>
      <xdr:rowOff>219075</xdr:rowOff>
    </xdr:from>
    <xdr:to>
      <xdr:col>53</xdr:col>
      <xdr:colOff>19050</xdr:colOff>
      <xdr:row>7</xdr:row>
      <xdr:rowOff>19050</xdr:rowOff>
    </xdr:to>
    <xdr:sp textlink="'so-data'!$AD$27">
      <xdr:nvSpPr>
        <xdr:cNvPr id="5" name="テキスト ボックス 33"/>
        <xdr:cNvSpPr txBox="1">
          <a:spLocks noChangeArrowheads="1"/>
        </xdr:cNvSpPr>
      </xdr:nvSpPr>
      <xdr:spPr>
        <a:xfrm rot="10800000" flipV="1">
          <a:off x="10306050" y="1066800"/>
          <a:ext cx="180975" cy="361950"/>
        </a:xfrm>
        <a:prstGeom prst="rect">
          <a:avLst/>
        </a:prstGeom>
        <a:noFill/>
        <a:ln w="9525" cmpd="sng">
          <a:noFill/>
        </a:ln>
      </xdr:spPr>
      <xdr:txBody>
        <a:bodyPr vertOverflow="clip" wrap="square" lIns="36000" tIns="36000" rIns="36000" bIns="36000" anchor="ctr"/>
        <a:p>
          <a:pPr algn="ctr">
            <a:defRPr/>
          </a:pPr>
          <a:fld id="{eb405657-e5ec-46eb-b7d2-2855fd1856e5}" type="TxLink">
            <a:rPr lang="en-US" cap="none" sz="1400" b="0" i="0" u="none" baseline="0">
              <a:solidFill>
                <a:srgbClr val="000000"/>
              </a:solidFill>
              <a:latin typeface="MS UI Gothic"/>
              <a:ea typeface="MS UI Gothic"/>
              <a:cs typeface="MS UI Gothic"/>
            </a:rPr>
            <a:t>○</a:t>
          </a:fld>
        </a:p>
      </xdr:txBody>
    </xdr:sp>
    <xdr:clientData/>
  </xdr:twoCellAnchor>
  <xdr:twoCellAnchor>
    <xdr:from>
      <xdr:col>57</xdr:col>
      <xdr:colOff>38100</xdr:colOff>
      <xdr:row>6</xdr:row>
      <xdr:rowOff>0</xdr:rowOff>
    </xdr:from>
    <xdr:to>
      <xdr:col>59</xdr:col>
      <xdr:colOff>66675</xdr:colOff>
      <xdr:row>7</xdr:row>
      <xdr:rowOff>9525</xdr:rowOff>
    </xdr:to>
    <xdr:sp textlink="'so-data'!$AD$28">
      <xdr:nvSpPr>
        <xdr:cNvPr id="6" name="テキスト ボックス 34"/>
        <xdr:cNvSpPr txBox="1">
          <a:spLocks noChangeArrowheads="1"/>
        </xdr:cNvSpPr>
      </xdr:nvSpPr>
      <xdr:spPr>
        <a:xfrm rot="10800000" flipV="1">
          <a:off x="10848975" y="1085850"/>
          <a:ext cx="200025" cy="333375"/>
        </a:xfrm>
        <a:prstGeom prst="rect">
          <a:avLst/>
        </a:prstGeom>
        <a:noFill/>
        <a:ln w="9525" cmpd="sng">
          <a:noFill/>
        </a:ln>
      </xdr:spPr>
      <xdr:txBody>
        <a:bodyPr vertOverflow="clip" wrap="square" lIns="36000" tIns="36000" rIns="36000" bIns="36000" anchor="ctr"/>
        <a:p>
          <a:pPr algn="ctr">
            <a:defRPr/>
          </a:pPr>
          <a:fld id="{73026135-c9b9-44e5-b8d0-05d8fc21a5d3}" type="TxLink">
            <a:rPr lang="en-US" cap="none" sz="1400" b="0" i="0" u="none" baseline="0">
              <a:solidFill>
                <a:srgbClr val="000000"/>
              </a:solidFill>
              <a:latin typeface="MS UI Gothic"/>
              <a:ea typeface="MS UI Gothic"/>
              <a:cs typeface="MS UI Gothic"/>
            </a:rPr>
            <a:t> </a:t>
          </a:fld>
        </a:p>
      </xdr:txBody>
    </xdr:sp>
    <xdr:clientData/>
  </xdr:twoCellAnchor>
  <xdr:twoCellAnchor>
    <xdr:from>
      <xdr:col>33</xdr:col>
      <xdr:colOff>152400</xdr:colOff>
      <xdr:row>3</xdr:row>
      <xdr:rowOff>247650</xdr:rowOff>
    </xdr:from>
    <xdr:to>
      <xdr:col>35</xdr:col>
      <xdr:colOff>19050</xdr:colOff>
      <xdr:row>5</xdr:row>
      <xdr:rowOff>38100</xdr:rowOff>
    </xdr:to>
    <xdr:sp textlink="'so-data'!$AD$24">
      <xdr:nvSpPr>
        <xdr:cNvPr id="7" name="テキスト ボックス 35"/>
        <xdr:cNvSpPr txBox="1">
          <a:spLocks noChangeArrowheads="1"/>
        </xdr:cNvSpPr>
      </xdr:nvSpPr>
      <xdr:spPr>
        <a:xfrm rot="10800000" flipV="1">
          <a:off x="6115050" y="657225"/>
          <a:ext cx="314325" cy="228600"/>
        </a:xfrm>
        <a:prstGeom prst="rect">
          <a:avLst/>
        </a:prstGeom>
        <a:noFill/>
        <a:ln w="9525" cmpd="sng">
          <a:noFill/>
        </a:ln>
      </xdr:spPr>
      <xdr:txBody>
        <a:bodyPr vertOverflow="clip" wrap="square" lIns="36000" tIns="36000" rIns="36000" bIns="36000" anchor="ctr"/>
        <a:p>
          <a:pPr algn="ctr">
            <a:defRPr/>
          </a:pPr>
          <a:fld id="{d210fcb1-b309-491a-9f1b-bb894dbeaa02}" type="TxLink">
            <a:rPr lang="en-US" cap="none" sz="1400" b="0" i="0" u="none" baseline="0">
              <a:solidFill>
                <a:srgbClr val="000000"/>
              </a:solidFill>
              <a:latin typeface="MS UI Gothic"/>
              <a:ea typeface="MS UI Gothic"/>
              <a:cs typeface="MS UI Gothic"/>
            </a:rPr>
            <a:t>○</a:t>
          </a:fld>
        </a:p>
      </xdr:txBody>
    </xdr:sp>
    <xdr:clientData/>
  </xdr:twoCellAnchor>
  <xdr:twoCellAnchor>
    <xdr:from>
      <xdr:col>33</xdr:col>
      <xdr:colOff>133350</xdr:colOff>
      <xdr:row>4</xdr:row>
      <xdr:rowOff>133350</xdr:rowOff>
    </xdr:from>
    <xdr:to>
      <xdr:col>35</xdr:col>
      <xdr:colOff>47625</xdr:colOff>
      <xdr:row>5</xdr:row>
      <xdr:rowOff>238125</xdr:rowOff>
    </xdr:to>
    <xdr:sp textlink="'so-data'!$AD$25">
      <xdr:nvSpPr>
        <xdr:cNvPr id="8" name="テキスト ボックス 36"/>
        <xdr:cNvSpPr txBox="1">
          <a:spLocks noChangeArrowheads="1"/>
        </xdr:cNvSpPr>
      </xdr:nvSpPr>
      <xdr:spPr>
        <a:xfrm rot="10800000" flipV="1">
          <a:off x="6096000" y="809625"/>
          <a:ext cx="361950" cy="276225"/>
        </a:xfrm>
        <a:prstGeom prst="rect">
          <a:avLst/>
        </a:prstGeom>
        <a:noFill/>
        <a:ln w="9525" cmpd="sng">
          <a:noFill/>
        </a:ln>
      </xdr:spPr>
      <xdr:txBody>
        <a:bodyPr vertOverflow="clip" wrap="square" lIns="36000" tIns="36000" rIns="36000" bIns="36000" anchor="ctr"/>
        <a:p>
          <a:pPr algn="ctr">
            <a:defRPr/>
          </a:pPr>
          <a:fld id="{43d1d92a-e7fe-44ba-93fb-ed9ab33ca193}" type="TxLink">
            <a:rPr lang="en-US" cap="none" sz="1400" b="0" i="0" u="none" baseline="0">
              <a:solidFill>
                <a:srgbClr val="000000"/>
              </a:solidFill>
              <a:latin typeface="MS UI Gothic"/>
              <a:ea typeface="MS UI Gothic"/>
              <a:cs typeface="MS UI Gothic"/>
            </a:rPr>
            <a:t> </a:t>
          </a:fld>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27</xdr:row>
      <xdr:rowOff>28575</xdr:rowOff>
    </xdr:from>
    <xdr:to>
      <xdr:col>9</xdr:col>
      <xdr:colOff>104775</xdr:colOff>
      <xdr:row>45</xdr:row>
      <xdr:rowOff>95250</xdr:rowOff>
    </xdr:to>
    <xdr:pic>
      <xdr:nvPicPr>
        <xdr:cNvPr id="1" name="図 35"/>
        <xdr:cNvPicPr preferRelativeResize="1">
          <a:picLocks noChangeAspect="1"/>
        </xdr:cNvPicPr>
      </xdr:nvPicPr>
      <xdr:blipFill>
        <a:blip r:embed="rId1"/>
        <a:stretch>
          <a:fillRect/>
        </a:stretch>
      </xdr:blipFill>
      <xdr:spPr>
        <a:xfrm>
          <a:off x="276225" y="5286375"/>
          <a:ext cx="1657350" cy="2638425"/>
        </a:xfrm>
        <a:prstGeom prst="rect">
          <a:avLst/>
        </a:prstGeom>
        <a:noFill/>
        <a:ln w="9525" cmpd="sng">
          <a:noFill/>
        </a:ln>
      </xdr:spPr>
    </xdr:pic>
    <xdr:clientData/>
  </xdr:twoCellAnchor>
  <xdr:twoCellAnchor editAs="oneCell">
    <xdr:from>
      <xdr:col>10</xdr:col>
      <xdr:colOff>190500</xdr:colOff>
      <xdr:row>27</xdr:row>
      <xdr:rowOff>38100</xdr:rowOff>
    </xdr:from>
    <xdr:to>
      <xdr:col>23</xdr:col>
      <xdr:colOff>66675</xdr:colOff>
      <xdr:row>42</xdr:row>
      <xdr:rowOff>19050</xdr:rowOff>
    </xdr:to>
    <xdr:pic>
      <xdr:nvPicPr>
        <xdr:cNvPr id="2" name="図 37"/>
        <xdr:cNvPicPr preferRelativeResize="1">
          <a:picLocks noChangeAspect="1"/>
        </xdr:cNvPicPr>
      </xdr:nvPicPr>
      <xdr:blipFill>
        <a:blip r:embed="rId2"/>
        <a:stretch>
          <a:fillRect/>
        </a:stretch>
      </xdr:blipFill>
      <xdr:spPr>
        <a:xfrm>
          <a:off x="2228850" y="5295900"/>
          <a:ext cx="2600325" cy="2124075"/>
        </a:xfrm>
        <a:prstGeom prst="rect">
          <a:avLst/>
        </a:prstGeom>
        <a:noFill/>
        <a:ln w="9525" cmpd="sng">
          <a:noFill/>
        </a:ln>
      </xdr:spPr>
    </xdr:pic>
    <xdr:clientData/>
  </xdr:twoCellAnchor>
  <xdr:twoCellAnchor>
    <xdr:from>
      <xdr:col>11</xdr:col>
      <xdr:colOff>85725</xdr:colOff>
      <xdr:row>41</xdr:row>
      <xdr:rowOff>28575</xdr:rowOff>
    </xdr:from>
    <xdr:to>
      <xdr:col>23</xdr:col>
      <xdr:colOff>85725</xdr:colOff>
      <xdr:row>45</xdr:row>
      <xdr:rowOff>76200</xdr:rowOff>
    </xdr:to>
    <xdr:sp>
      <xdr:nvSpPr>
        <xdr:cNvPr id="3" name="角丸四角形吹き出し 38"/>
        <xdr:cNvSpPr>
          <a:spLocks/>
        </xdr:cNvSpPr>
      </xdr:nvSpPr>
      <xdr:spPr>
        <a:xfrm rot="10800000">
          <a:off x="2333625" y="7286625"/>
          <a:ext cx="2514600" cy="619125"/>
        </a:xfrm>
        <a:prstGeom prst="wedgeRoundRectCallout">
          <a:avLst>
            <a:gd name="adj1" fmla="val 35962"/>
            <a:gd name="adj2" fmla="val 621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11</xdr:col>
      <xdr:colOff>161925</xdr:colOff>
      <xdr:row>41</xdr:row>
      <xdr:rowOff>123825</xdr:rowOff>
    </xdr:from>
    <xdr:to>
      <xdr:col>23</xdr:col>
      <xdr:colOff>19050</xdr:colOff>
      <xdr:row>45</xdr:row>
      <xdr:rowOff>28575</xdr:rowOff>
    </xdr:to>
    <xdr:sp>
      <xdr:nvSpPr>
        <xdr:cNvPr id="4" name="テキスト ボックス 40"/>
        <xdr:cNvSpPr txBox="1">
          <a:spLocks noChangeArrowheads="1"/>
        </xdr:cNvSpPr>
      </xdr:nvSpPr>
      <xdr:spPr>
        <a:xfrm>
          <a:off x="2409825" y="7381875"/>
          <a:ext cx="2371725" cy="4762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MS UI Gothic"/>
              <a:ea typeface="MS UI Gothic"/>
              <a:cs typeface="MS UI Gothic"/>
            </a:rPr>
            <a:t>普通徴収の場合は、普通徴収切替理由書の該当する符号を必ず記入してください。</a:t>
          </a:r>
        </a:p>
      </xdr:txBody>
    </xdr:sp>
    <xdr:clientData/>
  </xdr:twoCellAnchor>
  <xdr:twoCellAnchor editAs="oneCell">
    <xdr:from>
      <xdr:col>30</xdr:col>
      <xdr:colOff>76200</xdr:colOff>
      <xdr:row>27</xdr:row>
      <xdr:rowOff>28575</xdr:rowOff>
    </xdr:from>
    <xdr:to>
      <xdr:col>38</xdr:col>
      <xdr:colOff>57150</xdr:colOff>
      <xdr:row>45</xdr:row>
      <xdr:rowOff>85725</xdr:rowOff>
    </xdr:to>
    <xdr:pic>
      <xdr:nvPicPr>
        <xdr:cNvPr id="5" name="図 49"/>
        <xdr:cNvPicPr preferRelativeResize="1">
          <a:picLocks noChangeAspect="1"/>
        </xdr:cNvPicPr>
      </xdr:nvPicPr>
      <xdr:blipFill>
        <a:blip r:embed="rId1"/>
        <a:stretch>
          <a:fillRect/>
        </a:stretch>
      </xdr:blipFill>
      <xdr:spPr>
        <a:xfrm>
          <a:off x="5962650" y="5286375"/>
          <a:ext cx="1657350" cy="2628900"/>
        </a:xfrm>
        <a:prstGeom prst="rect">
          <a:avLst/>
        </a:prstGeom>
        <a:noFill/>
        <a:ln w="9525" cmpd="sng">
          <a:noFill/>
        </a:ln>
      </xdr:spPr>
    </xdr:pic>
    <xdr:clientData/>
  </xdr:twoCellAnchor>
  <xdr:twoCellAnchor editAs="oneCell">
    <xdr:from>
      <xdr:col>40</xdr:col>
      <xdr:colOff>0</xdr:colOff>
      <xdr:row>27</xdr:row>
      <xdr:rowOff>28575</xdr:rowOff>
    </xdr:from>
    <xdr:to>
      <xdr:col>52</xdr:col>
      <xdr:colOff>104775</xdr:colOff>
      <xdr:row>42</xdr:row>
      <xdr:rowOff>9525</xdr:rowOff>
    </xdr:to>
    <xdr:pic>
      <xdr:nvPicPr>
        <xdr:cNvPr id="6" name="図 50"/>
        <xdr:cNvPicPr preferRelativeResize="1">
          <a:picLocks noChangeAspect="1"/>
        </xdr:cNvPicPr>
      </xdr:nvPicPr>
      <xdr:blipFill>
        <a:blip r:embed="rId2"/>
        <a:stretch>
          <a:fillRect/>
        </a:stretch>
      </xdr:blipFill>
      <xdr:spPr>
        <a:xfrm>
          <a:off x="7981950" y="5286375"/>
          <a:ext cx="2619375" cy="2124075"/>
        </a:xfrm>
        <a:prstGeom prst="rect">
          <a:avLst/>
        </a:prstGeom>
        <a:noFill/>
        <a:ln w="9525" cmpd="sng">
          <a:noFill/>
        </a:ln>
      </xdr:spPr>
    </xdr:pic>
    <xdr:clientData/>
  </xdr:twoCellAnchor>
  <xdr:twoCellAnchor>
    <xdr:from>
      <xdr:col>40</xdr:col>
      <xdr:colOff>85725</xdr:colOff>
      <xdr:row>41</xdr:row>
      <xdr:rowOff>28575</xdr:rowOff>
    </xdr:from>
    <xdr:to>
      <xdr:col>52</xdr:col>
      <xdr:colOff>85725</xdr:colOff>
      <xdr:row>45</xdr:row>
      <xdr:rowOff>76200</xdr:rowOff>
    </xdr:to>
    <xdr:sp>
      <xdr:nvSpPr>
        <xdr:cNvPr id="7" name="角丸四角形吹き出し 51"/>
        <xdr:cNvSpPr>
          <a:spLocks/>
        </xdr:cNvSpPr>
      </xdr:nvSpPr>
      <xdr:spPr>
        <a:xfrm rot="10800000">
          <a:off x="8067675" y="7286625"/>
          <a:ext cx="2514600" cy="619125"/>
        </a:xfrm>
        <a:prstGeom prst="wedgeRoundRectCallout">
          <a:avLst>
            <a:gd name="adj1" fmla="val 35962"/>
            <a:gd name="adj2" fmla="val 621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40</xdr:col>
      <xdr:colOff>161925</xdr:colOff>
      <xdr:row>41</xdr:row>
      <xdr:rowOff>123825</xdr:rowOff>
    </xdr:from>
    <xdr:to>
      <xdr:col>52</xdr:col>
      <xdr:colOff>19050</xdr:colOff>
      <xdr:row>45</xdr:row>
      <xdr:rowOff>28575</xdr:rowOff>
    </xdr:to>
    <xdr:sp>
      <xdr:nvSpPr>
        <xdr:cNvPr id="8" name="テキスト ボックス 52"/>
        <xdr:cNvSpPr txBox="1">
          <a:spLocks noChangeArrowheads="1"/>
        </xdr:cNvSpPr>
      </xdr:nvSpPr>
      <xdr:spPr>
        <a:xfrm>
          <a:off x="8143875" y="7381875"/>
          <a:ext cx="2371725" cy="4762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MS UI Gothic"/>
              <a:ea typeface="MS UI Gothic"/>
              <a:cs typeface="MS UI Gothic"/>
            </a:rPr>
            <a:t>普通徴収の場合は、普通徴収切替理由書の該当する符号を必ず記入してください。</a:t>
          </a:r>
        </a:p>
      </xdr:txBody>
    </xdr:sp>
    <xdr:clientData/>
  </xdr:twoCellAnchor>
</xdr:wsDr>
</file>

<file path=xl/theme/theme1.xml><?xml version="1.0" encoding="utf-8"?>
<a:theme xmlns:a="http://schemas.openxmlformats.org/drawingml/2006/main" name="Office Theme">
  <a:themeElements>
    <a:clrScheme name="OLD">
      <a:dk1>
        <a:sysClr val="windowText" lastClr="000000"/>
      </a:dk1>
      <a:lt1>
        <a:sysClr val="window" lastClr="FFFFFF"/>
      </a:lt1>
      <a:dk2>
        <a:srgbClr val="575F6D"/>
      </a:dk2>
      <a:lt2>
        <a:srgbClr val="FFF39D"/>
      </a:lt2>
      <a:accent1>
        <a:srgbClr val="FF99CC"/>
      </a:accent1>
      <a:accent2>
        <a:srgbClr val="FFCC99"/>
      </a:accent2>
      <a:accent3>
        <a:srgbClr val="FFFF99"/>
      </a:accent3>
      <a:accent4>
        <a:srgbClr val="CCFFCC"/>
      </a:accent4>
      <a:accent5>
        <a:srgbClr val="CCFFFF"/>
      </a:accent5>
      <a:accent6>
        <a:srgbClr val="CC99FF"/>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51"/>
  <sheetViews>
    <sheetView tabSelected="1" zoomScalePageLayoutView="0" workbookViewId="0" topLeftCell="A1">
      <selection activeCell="B2" sqref="B2"/>
    </sheetView>
  </sheetViews>
  <sheetFormatPr defaultColWidth="9.140625" defaultRowHeight="13.5" customHeight="1"/>
  <cols>
    <col min="1" max="1" width="2.00390625" style="14" customWidth="1"/>
    <col min="2" max="2" width="2.8515625" style="15" customWidth="1"/>
    <col min="3" max="3" width="10.421875" style="15" customWidth="1"/>
    <col min="4" max="4" width="10.00390625" style="14" customWidth="1"/>
    <col min="5" max="11" width="5.28125" style="14" customWidth="1"/>
    <col min="12" max="12" width="2.8515625" style="40" customWidth="1"/>
    <col min="13" max="13" width="6.421875" style="15" customWidth="1"/>
    <col min="14" max="14" width="9.140625" style="14" customWidth="1"/>
    <col min="15" max="15" width="11.00390625" style="14" customWidth="1"/>
    <col min="16" max="16" width="8.8515625" style="14" customWidth="1"/>
    <col min="17" max="17" width="8.7109375" style="14" customWidth="1"/>
    <col min="18" max="23" width="5.421875" style="14" customWidth="1"/>
    <col min="24" max="24" width="8.00390625" style="14" customWidth="1"/>
    <col min="25" max="25" width="7.140625" style="14" customWidth="1"/>
    <col min="26" max="26" width="3.7109375" style="14" customWidth="1"/>
    <col min="27" max="27" width="6.00390625" style="14" customWidth="1"/>
    <col min="28" max="28" width="5.7109375" style="14" customWidth="1"/>
    <col min="29" max="29" width="9.140625" style="14" customWidth="1"/>
    <col min="30" max="30" width="10.00390625" style="14" customWidth="1"/>
    <col min="31" max="16384" width="9.140625" style="14" customWidth="1"/>
  </cols>
  <sheetData>
    <row r="1" spans="2:25" ht="13.5" customHeight="1">
      <c r="B1" s="14"/>
      <c r="C1" s="14"/>
      <c r="W1" s="54"/>
      <c r="X1" s="54" t="s">
        <v>164</v>
      </c>
      <c r="Y1" s="54"/>
    </row>
    <row r="2" spans="2:13" ht="13.5" customHeight="1">
      <c r="B2" s="47"/>
      <c r="C2" s="48" t="s">
        <v>82</v>
      </c>
      <c r="M2" s="51" t="s">
        <v>91</v>
      </c>
    </row>
    <row r="3" spans="2:13" ht="13.5" customHeight="1">
      <c r="B3" s="49"/>
      <c r="C3" s="50" t="s">
        <v>83</v>
      </c>
      <c r="M3" s="51" t="s">
        <v>81</v>
      </c>
    </row>
    <row r="4" spans="1:13" ht="13.5" customHeight="1">
      <c r="A4" s="48"/>
      <c r="B4" s="52"/>
      <c r="C4" s="50" t="s">
        <v>83</v>
      </c>
      <c r="L4" s="14"/>
      <c r="M4" s="14"/>
    </row>
    <row r="5" spans="1:27" ht="13.5" customHeight="1">
      <c r="A5" s="50"/>
      <c r="B5" s="50"/>
      <c r="C5" s="50"/>
      <c r="AA5" s="14" t="s">
        <v>76</v>
      </c>
    </row>
    <row r="6" spans="1:30" ht="13.5" customHeight="1">
      <c r="A6" s="48"/>
      <c r="B6" s="14" t="s">
        <v>16</v>
      </c>
      <c r="C6" s="48"/>
      <c r="M6" s="14" t="s">
        <v>73</v>
      </c>
      <c r="Q6" s="202" t="s">
        <v>124</v>
      </c>
      <c r="R6" s="202"/>
      <c r="S6" s="202"/>
      <c r="T6" s="202"/>
      <c r="U6" s="202"/>
      <c r="V6" s="202"/>
      <c r="W6" s="202"/>
      <c r="X6" s="202"/>
      <c r="AA6" s="52"/>
      <c r="AB6" s="204" t="s">
        <v>195</v>
      </c>
      <c r="AC6" s="204"/>
      <c r="AD6" s="204"/>
    </row>
    <row r="7" spans="2:30" ht="13.5" customHeight="1">
      <c r="B7" s="210" t="s">
        <v>95</v>
      </c>
      <c r="C7" s="211"/>
      <c r="D7" s="212"/>
      <c r="E7" s="67" t="s">
        <v>94</v>
      </c>
      <c r="F7" s="70">
        <v>31</v>
      </c>
      <c r="G7" s="36" t="s">
        <v>29</v>
      </c>
      <c r="H7" s="70">
        <v>1</v>
      </c>
      <c r="I7" s="36" t="s">
        <v>60</v>
      </c>
      <c r="J7" s="70">
        <v>31</v>
      </c>
      <c r="K7" s="33" t="s">
        <v>61</v>
      </c>
      <c r="M7" s="221" t="s">
        <v>84</v>
      </c>
      <c r="N7" s="228" t="s">
        <v>26</v>
      </c>
      <c r="O7" s="215" t="s">
        <v>112</v>
      </c>
      <c r="P7" s="218" t="s">
        <v>123</v>
      </c>
      <c r="Q7" s="94" t="s">
        <v>96</v>
      </c>
      <c r="R7" s="201" t="s">
        <v>170</v>
      </c>
      <c r="S7" s="208"/>
      <c r="T7" s="208"/>
      <c r="U7" s="208"/>
      <c r="V7" s="208"/>
      <c r="W7" s="209"/>
      <c r="X7" s="202" t="s">
        <v>126</v>
      </c>
      <c r="Y7" s="136"/>
      <c r="AB7" s="204"/>
      <c r="AC7" s="204"/>
      <c r="AD7" s="204"/>
    </row>
    <row r="8" spans="2:30" ht="13.5" customHeight="1" thickBot="1">
      <c r="B8" s="213" t="s">
        <v>92</v>
      </c>
      <c r="C8" s="213"/>
      <c r="D8" s="213"/>
      <c r="E8" s="66" t="s">
        <v>17</v>
      </c>
      <c r="F8" s="69">
        <f>+F7</f>
        <v>31</v>
      </c>
      <c r="G8" s="23" t="s">
        <v>93</v>
      </c>
      <c r="H8" s="43"/>
      <c r="I8" s="43"/>
      <c r="J8" s="43"/>
      <c r="K8" s="61"/>
      <c r="L8" s="39"/>
      <c r="M8" s="222"/>
      <c r="N8" s="219"/>
      <c r="O8" s="216"/>
      <c r="P8" s="219"/>
      <c r="Q8" s="200" t="s">
        <v>111</v>
      </c>
      <c r="R8" s="192" t="s">
        <v>197</v>
      </c>
      <c r="S8" s="192" t="s">
        <v>198</v>
      </c>
      <c r="T8" s="192" t="s">
        <v>199</v>
      </c>
      <c r="U8" s="192" t="s">
        <v>200</v>
      </c>
      <c r="V8" s="192" t="s">
        <v>201</v>
      </c>
      <c r="W8" s="194" t="s">
        <v>202</v>
      </c>
      <c r="X8" s="202"/>
      <c r="Y8" s="63"/>
      <c r="AB8" s="204"/>
      <c r="AC8" s="204"/>
      <c r="AD8" s="204"/>
    </row>
    <row r="9" spans="2:30" ht="21.75" thickBot="1">
      <c r="B9" s="214" t="s">
        <v>32</v>
      </c>
      <c r="C9" s="213"/>
      <c r="D9" s="205"/>
      <c r="E9" s="67"/>
      <c r="F9" s="59">
        <v>1</v>
      </c>
      <c r="G9" s="65" t="s">
        <v>60</v>
      </c>
      <c r="H9" s="59">
        <v>31</v>
      </c>
      <c r="I9" s="65" t="s">
        <v>61</v>
      </c>
      <c r="J9" s="36"/>
      <c r="K9" s="33"/>
      <c r="L9" s="39"/>
      <c r="M9" s="223"/>
      <c r="N9" s="220"/>
      <c r="O9" s="217"/>
      <c r="P9" s="220"/>
      <c r="Q9" s="201"/>
      <c r="R9" s="191" t="s">
        <v>203</v>
      </c>
      <c r="S9" s="191" t="s">
        <v>204</v>
      </c>
      <c r="T9" s="191" t="s">
        <v>205</v>
      </c>
      <c r="U9" s="191" t="s">
        <v>206</v>
      </c>
      <c r="V9" s="193" t="s">
        <v>207</v>
      </c>
      <c r="W9" s="196" t="s">
        <v>208</v>
      </c>
      <c r="X9" s="203"/>
      <c r="Y9" s="63"/>
      <c r="AB9" s="204"/>
      <c r="AC9" s="204"/>
      <c r="AD9" s="204"/>
    </row>
    <row r="10" spans="2:30" ht="13.5" customHeight="1">
      <c r="B10" s="229" t="s">
        <v>37</v>
      </c>
      <c r="C10" s="230"/>
      <c r="D10" s="231"/>
      <c r="E10" s="68" t="s">
        <v>17</v>
      </c>
      <c r="F10" s="69">
        <f>IF(F8="－","－",F8-1)</f>
        <v>30</v>
      </c>
      <c r="G10" s="63" t="s">
        <v>29</v>
      </c>
      <c r="H10" s="62">
        <v>1</v>
      </c>
      <c r="I10" s="63" t="s">
        <v>30</v>
      </c>
      <c r="J10" s="63"/>
      <c r="K10" s="64"/>
      <c r="L10" s="41"/>
      <c r="M10" s="13">
        <v>1</v>
      </c>
      <c r="N10" s="42" t="s">
        <v>27</v>
      </c>
      <c r="O10" s="93">
        <v>12345678</v>
      </c>
      <c r="P10" s="37" t="s">
        <v>5</v>
      </c>
      <c r="Q10" s="91">
        <v>10</v>
      </c>
      <c r="R10" s="91"/>
      <c r="S10" s="91"/>
      <c r="T10" s="91"/>
      <c r="U10" s="91"/>
      <c r="V10" s="91"/>
      <c r="W10" s="195">
        <v>1</v>
      </c>
      <c r="X10" s="137">
        <f>SUM(Q10:W10)</f>
        <v>11</v>
      </c>
      <c r="Y10" s="135"/>
      <c r="AB10" s="204"/>
      <c r="AC10" s="204"/>
      <c r="AD10" s="204"/>
    </row>
    <row r="11" spans="2:30" ht="13.5" customHeight="1">
      <c r="B11" s="232"/>
      <c r="C11" s="233"/>
      <c r="D11" s="234"/>
      <c r="E11" s="20"/>
      <c r="F11" s="21"/>
      <c r="G11" s="21"/>
      <c r="H11" s="22">
        <v>12</v>
      </c>
      <c r="I11" s="25" t="s">
        <v>31</v>
      </c>
      <c r="J11" s="25"/>
      <c r="K11" s="26"/>
      <c r="L11" s="41"/>
      <c r="M11" s="13">
        <v>2</v>
      </c>
      <c r="N11" s="10" t="s">
        <v>28</v>
      </c>
      <c r="O11" s="93" t="s">
        <v>116</v>
      </c>
      <c r="P11" s="37" t="s">
        <v>5</v>
      </c>
      <c r="Q11" s="91">
        <v>20</v>
      </c>
      <c r="R11" s="91">
        <v>1</v>
      </c>
      <c r="S11" s="91">
        <v>2</v>
      </c>
      <c r="T11" s="91">
        <v>3</v>
      </c>
      <c r="U11" s="91">
        <v>4</v>
      </c>
      <c r="V11" s="91">
        <v>5</v>
      </c>
      <c r="W11" s="91">
        <v>6</v>
      </c>
      <c r="X11" s="137">
        <f aca="true" t="shared" si="0" ref="X11:X38">SUM(Q11:W11)</f>
        <v>41</v>
      </c>
      <c r="Y11" s="135"/>
      <c r="AB11" s="252" t="s">
        <v>86</v>
      </c>
      <c r="AC11" s="252"/>
      <c r="AD11" s="252"/>
    </row>
    <row r="12" spans="2:30" ht="13.5" customHeight="1">
      <c r="B12" s="205" t="s">
        <v>108</v>
      </c>
      <c r="C12" s="206"/>
      <c r="D12" s="207"/>
      <c r="E12" s="235">
        <v>123456789012</v>
      </c>
      <c r="F12" s="236"/>
      <c r="G12" s="236"/>
      <c r="H12" s="236"/>
      <c r="I12" s="236"/>
      <c r="J12" s="236"/>
      <c r="K12" s="237"/>
      <c r="L12" s="41"/>
      <c r="M12" s="38">
        <v>3</v>
      </c>
      <c r="N12" s="10" t="s">
        <v>161</v>
      </c>
      <c r="O12" s="93" t="s">
        <v>162</v>
      </c>
      <c r="P12" s="37" t="s">
        <v>6</v>
      </c>
      <c r="Q12" s="91"/>
      <c r="R12" s="91"/>
      <c r="S12" s="91"/>
      <c r="T12" s="91"/>
      <c r="U12" s="91"/>
      <c r="V12" s="91"/>
      <c r="W12" s="91">
        <v>7</v>
      </c>
      <c r="X12" s="137">
        <f t="shared" si="0"/>
        <v>7</v>
      </c>
      <c r="Y12" s="135"/>
      <c r="AB12" s="252"/>
      <c r="AC12" s="252"/>
      <c r="AD12" s="252"/>
    </row>
    <row r="13" spans="2:30" ht="13.5" customHeight="1">
      <c r="B13" s="19">
        <v>1</v>
      </c>
      <c r="C13" s="224" t="s">
        <v>18</v>
      </c>
      <c r="D13" s="12" t="s">
        <v>38</v>
      </c>
      <c r="E13" s="238">
        <v>1001234</v>
      </c>
      <c r="F13" s="239"/>
      <c r="G13" s="240"/>
      <c r="H13" s="34"/>
      <c r="I13" s="25"/>
      <c r="J13" s="25"/>
      <c r="K13" s="26"/>
      <c r="L13" s="16"/>
      <c r="M13" s="38">
        <v>4</v>
      </c>
      <c r="N13" s="10"/>
      <c r="O13" s="93"/>
      <c r="P13" s="37" t="s">
        <v>62</v>
      </c>
      <c r="Q13" s="91"/>
      <c r="R13" s="91"/>
      <c r="S13" s="91"/>
      <c r="T13" s="91"/>
      <c r="U13" s="91"/>
      <c r="V13" s="91"/>
      <c r="W13" s="91"/>
      <c r="X13" s="137">
        <f t="shared" si="0"/>
        <v>0</v>
      </c>
      <c r="Y13" s="135"/>
      <c r="AB13" s="252"/>
      <c r="AC13" s="252"/>
      <c r="AD13" s="252"/>
    </row>
    <row r="14" spans="2:30" ht="13.5" customHeight="1">
      <c r="B14" s="202">
        <v>2</v>
      </c>
      <c r="C14" s="224"/>
      <c r="D14" s="18" t="s">
        <v>19</v>
      </c>
      <c r="E14" s="244" t="s">
        <v>110</v>
      </c>
      <c r="F14" s="245"/>
      <c r="G14" s="245"/>
      <c r="H14" s="245"/>
      <c r="I14" s="245"/>
      <c r="J14" s="245"/>
      <c r="K14" s="246"/>
      <c r="L14" s="16"/>
      <c r="M14" s="13">
        <v>5</v>
      </c>
      <c r="N14" s="10"/>
      <c r="O14" s="93"/>
      <c r="P14" s="37" t="s">
        <v>62</v>
      </c>
      <c r="Q14" s="91"/>
      <c r="R14" s="91"/>
      <c r="S14" s="91"/>
      <c r="T14" s="91"/>
      <c r="U14" s="91"/>
      <c r="V14" s="91"/>
      <c r="W14" s="91"/>
      <c r="X14" s="137">
        <f t="shared" si="0"/>
        <v>0</v>
      </c>
      <c r="Y14" s="135"/>
      <c r="AB14" s="252" t="s">
        <v>87</v>
      </c>
      <c r="AC14" s="252"/>
      <c r="AD14" s="252"/>
    </row>
    <row r="15" spans="2:30" ht="13.5" customHeight="1">
      <c r="B15" s="202"/>
      <c r="C15" s="224"/>
      <c r="D15" s="28" t="s">
        <v>74</v>
      </c>
      <c r="E15" s="247" t="s">
        <v>109</v>
      </c>
      <c r="F15" s="248"/>
      <c r="G15" s="248"/>
      <c r="H15" s="248"/>
      <c r="I15" s="248"/>
      <c r="J15" s="248"/>
      <c r="K15" s="249"/>
      <c r="L15" s="41"/>
      <c r="M15" s="13">
        <v>6</v>
      </c>
      <c r="N15" s="10"/>
      <c r="O15" s="93"/>
      <c r="P15" s="37" t="s">
        <v>62</v>
      </c>
      <c r="Q15" s="91"/>
      <c r="R15" s="91"/>
      <c r="S15" s="91"/>
      <c r="T15" s="91"/>
      <c r="U15" s="91"/>
      <c r="V15" s="91"/>
      <c r="W15" s="91"/>
      <c r="X15" s="137">
        <f t="shared" si="0"/>
        <v>0</v>
      </c>
      <c r="Y15" s="135"/>
      <c r="AB15" s="252"/>
      <c r="AC15" s="252"/>
      <c r="AD15" s="252"/>
    </row>
    <row r="16" spans="2:30" ht="13.5" customHeight="1">
      <c r="B16" s="202"/>
      <c r="C16" s="224"/>
      <c r="D16" s="29" t="s">
        <v>20</v>
      </c>
      <c r="E16" s="241" t="s">
        <v>56</v>
      </c>
      <c r="F16" s="242"/>
      <c r="G16" s="242"/>
      <c r="H16" s="243"/>
      <c r="I16" s="32"/>
      <c r="J16" s="36"/>
      <c r="K16" s="33"/>
      <c r="L16" s="16"/>
      <c r="M16" s="13">
        <v>7</v>
      </c>
      <c r="N16" s="10"/>
      <c r="O16" s="93"/>
      <c r="P16" s="37" t="s">
        <v>62</v>
      </c>
      <c r="Q16" s="91"/>
      <c r="R16" s="91"/>
      <c r="S16" s="91"/>
      <c r="T16" s="91"/>
      <c r="U16" s="91"/>
      <c r="V16" s="91"/>
      <c r="W16" s="91"/>
      <c r="X16" s="137">
        <f t="shared" si="0"/>
        <v>0</v>
      </c>
      <c r="Y16" s="135"/>
      <c r="AB16" s="252"/>
      <c r="AC16" s="252"/>
      <c r="AD16" s="252"/>
    </row>
    <row r="17" spans="2:30" ht="13.5" customHeight="1">
      <c r="B17" s="202">
        <v>3</v>
      </c>
      <c r="C17" s="224"/>
      <c r="D17" s="28" t="s">
        <v>19</v>
      </c>
      <c r="E17" s="247" t="s">
        <v>45</v>
      </c>
      <c r="F17" s="248"/>
      <c r="G17" s="248"/>
      <c r="H17" s="248"/>
      <c r="I17" s="250"/>
      <c r="J17" s="250"/>
      <c r="K17" s="251"/>
      <c r="L17" s="16"/>
      <c r="M17" s="13">
        <v>8</v>
      </c>
      <c r="N17" s="10"/>
      <c r="O17" s="93"/>
      <c r="P17" s="37" t="s">
        <v>62</v>
      </c>
      <c r="Q17" s="91"/>
      <c r="R17" s="91"/>
      <c r="S17" s="91"/>
      <c r="T17" s="91"/>
      <c r="U17" s="91"/>
      <c r="V17" s="91"/>
      <c r="W17" s="91"/>
      <c r="X17" s="137">
        <f t="shared" si="0"/>
        <v>0</v>
      </c>
      <c r="Y17" s="135"/>
      <c r="AC17" s="262" t="s">
        <v>66</v>
      </c>
      <c r="AD17" s="263"/>
    </row>
    <row r="18" spans="2:30" ht="13.5" customHeight="1">
      <c r="B18" s="202"/>
      <c r="C18" s="224"/>
      <c r="D18" s="29" t="s">
        <v>75</v>
      </c>
      <c r="E18" s="225" t="s">
        <v>46</v>
      </c>
      <c r="F18" s="226"/>
      <c r="G18" s="226"/>
      <c r="H18" s="226"/>
      <c r="I18" s="226"/>
      <c r="J18" s="226"/>
      <c r="K18" s="227"/>
      <c r="L18" s="41"/>
      <c r="M18" s="13">
        <v>9</v>
      </c>
      <c r="N18" s="10"/>
      <c r="O18" s="93"/>
      <c r="P18" s="37" t="s">
        <v>62</v>
      </c>
      <c r="Q18" s="91"/>
      <c r="R18" s="91"/>
      <c r="S18" s="91"/>
      <c r="T18" s="91"/>
      <c r="U18" s="91"/>
      <c r="V18" s="91"/>
      <c r="W18" s="91"/>
      <c r="X18" s="137">
        <f t="shared" si="0"/>
        <v>0</v>
      </c>
      <c r="Y18" s="135"/>
      <c r="AC18" s="57" t="s">
        <v>67</v>
      </c>
      <c r="AD18" s="58" t="s">
        <v>68</v>
      </c>
    </row>
    <row r="19" spans="2:30" ht="13.5" customHeight="1">
      <c r="B19" s="202">
        <v>4</v>
      </c>
      <c r="C19" s="224" t="s">
        <v>34</v>
      </c>
      <c r="D19" s="31" t="s">
        <v>35</v>
      </c>
      <c r="E19" s="244" t="s">
        <v>47</v>
      </c>
      <c r="F19" s="245"/>
      <c r="G19" s="245"/>
      <c r="H19" s="246"/>
      <c r="I19" s="32"/>
      <c r="J19" s="36"/>
      <c r="K19" s="33"/>
      <c r="L19" s="16"/>
      <c r="M19" s="13">
        <v>10</v>
      </c>
      <c r="N19" s="10"/>
      <c r="O19" s="93"/>
      <c r="P19" s="37" t="s">
        <v>62</v>
      </c>
      <c r="Q19" s="91"/>
      <c r="R19" s="91"/>
      <c r="S19" s="91"/>
      <c r="T19" s="91"/>
      <c r="U19" s="91"/>
      <c r="V19" s="91"/>
      <c r="W19" s="91"/>
      <c r="X19" s="137">
        <f t="shared" si="0"/>
        <v>0</v>
      </c>
      <c r="Y19" s="135"/>
      <c r="AB19" s="54" t="s">
        <v>84</v>
      </c>
      <c r="AC19" s="56">
        <v>1</v>
      </c>
      <c r="AD19" s="56">
        <v>2</v>
      </c>
    </row>
    <row r="20" spans="2:30" ht="13.5" customHeight="1" thickBot="1">
      <c r="B20" s="202"/>
      <c r="C20" s="224"/>
      <c r="D20" s="27" t="s">
        <v>21</v>
      </c>
      <c r="E20" s="225" t="s">
        <v>48</v>
      </c>
      <c r="F20" s="226"/>
      <c r="G20" s="226"/>
      <c r="H20" s="226"/>
      <c r="I20" s="226"/>
      <c r="J20" s="226"/>
      <c r="K20" s="227"/>
      <c r="L20" s="16"/>
      <c r="M20" s="13">
        <v>11</v>
      </c>
      <c r="N20" s="10"/>
      <c r="O20" s="93"/>
      <c r="P20" s="37" t="s">
        <v>62</v>
      </c>
      <c r="Q20" s="91"/>
      <c r="R20" s="91"/>
      <c r="S20" s="91"/>
      <c r="T20" s="91"/>
      <c r="U20" s="91"/>
      <c r="V20" s="91"/>
      <c r="W20" s="91"/>
      <c r="X20" s="137">
        <f t="shared" si="0"/>
        <v>0</v>
      </c>
      <c r="Y20" s="135"/>
      <c r="AB20" s="54" t="s">
        <v>85</v>
      </c>
      <c r="AC20" s="55" t="s">
        <v>62</v>
      </c>
      <c r="AD20" s="55" t="s">
        <v>130</v>
      </c>
    </row>
    <row r="21" spans="2:30" ht="13.5" customHeight="1" thickBot="1" thickTop="1">
      <c r="B21" s="13">
        <v>5</v>
      </c>
      <c r="C21" s="11" t="s">
        <v>33</v>
      </c>
      <c r="D21" s="12" t="s">
        <v>21</v>
      </c>
      <c r="E21" s="259" t="s">
        <v>49</v>
      </c>
      <c r="F21" s="260"/>
      <c r="G21" s="260"/>
      <c r="H21" s="260"/>
      <c r="I21" s="260"/>
      <c r="J21" s="260"/>
      <c r="K21" s="261"/>
      <c r="L21" s="16"/>
      <c r="M21" s="13">
        <v>12</v>
      </c>
      <c r="N21" s="10"/>
      <c r="O21" s="93"/>
      <c r="P21" s="37" t="s">
        <v>62</v>
      </c>
      <c r="Q21" s="91"/>
      <c r="R21" s="91"/>
      <c r="S21" s="91"/>
      <c r="T21" s="91"/>
      <c r="U21" s="91"/>
      <c r="V21" s="91"/>
      <c r="W21" s="91"/>
      <c r="X21" s="137">
        <f t="shared" si="0"/>
        <v>0</v>
      </c>
      <c r="Y21" s="135"/>
      <c r="AC21" s="264" t="str">
        <f>IF($AC$19="－","",LOOKUP($AC$19,$M$10:$M$37,$N$10:$N$37))</f>
        <v>千代田区</v>
      </c>
      <c r="AD21" s="265" t="str">
        <f>IF($AD$19="－","",LOOKUP($AD$19,$M$10:$M$37,$N$10:$N$37))</f>
        <v>中央区</v>
      </c>
    </row>
    <row r="22" spans="2:30" ht="13.5" customHeight="1" thickBot="1" thickTop="1">
      <c r="B22" s="202">
        <v>6</v>
      </c>
      <c r="C22" s="224" t="s">
        <v>22</v>
      </c>
      <c r="D22" s="18" t="s">
        <v>23</v>
      </c>
      <c r="E22" s="244" t="s">
        <v>53</v>
      </c>
      <c r="F22" s="245"/>
      <c r="G22" s="245"/>
      <c r="H22" s="245"/>
      <c r="I22" s="245"/>
      <c r="J22" s="245"/>
      <c r="K22" s="246"/>
      <c r="L22" s="16"/>
      <c r="M22" s="13">
        <v>13</v>
      </c>
      <c r="N22" s="10"/>
      <c r="O22" s="93"/>
      <c r="P22" s="37" t="s">
        <v>62</v>
      </c>
      <c r="Q22" s="91"/>
      <c r="R22" s="91"/>
      <c r="S22" s="91"/>
      <c r="T22" s="91"/>
      <c r="U22" s="91"/>
      <c r="V22" s="91"/>
      <c r="W22" s="91"/>
      <c r="X22" s="137">
        <f t="shared" si="0"/>
        <v>0</v>
      </c>
      <c r="Y22" s="135"/>
      <c r="AC22" s="264"/>
      <c r="AD22" s="265"/>
    </row>
    <row r="23" spans="2:30" ht="13.5" customHeight="1" thickTop="1">
      <c r="B23" s="202"/>
      <c r="C23" s="224"/>
      <c r="D23" s="28" t="s">
        <v>21</v>
      </c>
      <c r="E23" s="247" t="s">
        <v>50</v>
      </c>
      <c r="F23" s="248"/>
      <c r="G23" s="248"/>
      <c r="H23" s="248"/>
      <c r="I23" s="253"/>
      <c r="J23" s="253"/>
      <c r="K23" s="254"/>
      <c r="L23" s="41"/>
      <c r="M23" s="13">
        <v>14</v>
      </c>
      <c r="N23" s="10"/>
      <c r="O23" s="93"/>
      <c r="P23" s="37" t="s">
        <v>62</v>
      </c>
      <c r="Q23" s="91"/>
      <c r="R23" s="91"/>
      <c r="S23" s="91"/>
      <c r="T23" s="91"/>
      <c r="U23" s="91"/>
      <c r="V23" s="91"/>
      <c r="W23" s="91"/>
      <c r="X23" s="137">
        <f t="shared" si="0"/>
        <v>0</v>
      </c>
      <c r="Y23" s="135"/>
      <c r="AB23" s="74" t="s">
        <v>115</v>
      </c>
      <c r="AC23" s="75">
        <f>IF($AC$19="－","",LOOKUP($AC$19,$M$10:$M$37,$O$10:$O$37))</f>
        <v>12345678</v>
      </c>
      <c r="AD23" s="74" t="str">
        <f>IF($AD$19="－","",LOOKUP($AD$19,$M$10:$M$37,$O$10:$O$37))</f>
        <v>0123456789</v>
      </c>
    </row>
    <row r="24" spans="2:30" ht="13.5" customHeight="1">
      <c r="B24" s="202"/>
      <c r="C24" s="224"/>
      <c r="D24" s="28" t="s">
        <v>20</v>
      </c>
      <c r="E24" s="241" t="s">
        <v>56</v>
      </c>
      <c r="F24" s="242"/>
      <c r="G24" s="242"/>
      <c r="H24" s="242"/>
      <c r="I24" s="35"/>
      <c r="J24" s="23"/>
      <c r="K24" s="24"/>
      <c r="L24" s="41"/>
      <c r="M24" s="13">
        <v>15</v>
      </c>
      <c r="N24" s="10"/>
      <c r="O24" s="93"/>
      <c r="P24" s="37" t="s">
        <v>62</v>
      </c>
      <c r="Q24" s="91"/>
      <c r="R24" s="91"/>
      <c r="S24" s="91"/>
      <c r="T24" s="91"/>
      <c r="U24" s="91"/>
      <c r="V24" s="91"/>
      <c r="W24" s="91"/>
      <c r="X24" s="137">
        <f t="shared" si="0"/>
        <v>0</v>
      </c>
      <c r="Y24" s="135"/>
      <c r="AB24" s="73" t="s">
        <v>113</v>
      </c>
      <c r="AC24" s="73">
        <f>+IF(AC20="追加","○","")</f>
      </c>
      <c r="AD24" s="73" t="str">
        <f>+IF(AD20="追加","○","")</f>
        <v>○</v>
      </c>
    </row>
    <row r="25" spans="2:30" ht="13.5" customHeight="1">
      <c r="B25" s="202"/>
      <c r="C25" s="224"/>
      <c r="D25" s="27" t="s">
        <v>24</v>
      </c>
      <c r="E25" s="257" t="s">
        <v>63</v>
      </c>
      <c r="F25" s="258"/>
      <c r="G25" s="258"/>
      <c r="H25" s="258"/>
      <c r="I25" s="34"/>
      <c r="J25" s="25"/>
      <c r="K25" s="26"/>
      <c r="L25" s="41"/>
      <c r="M25" s="13">
        <v>16</v>
      </c>
      <c r="N25" s="10"/>
      <c r="O25" s="93"/>
      <c r="P25" s="37" t="s">
        <v>62</v>
      </c>
      <c r="Q25" s="91"/>
      <c r="R25" s="91"/>
      <c r="S25" s="91"/>
      <c r="T25" s="91"/>
      <c r="U25" s="91"/>
      <c r="V25" s="91"/>
      <c r="W25" s="91"/>
      <c r="X25" s="137">
        <f t="shared" si="0"/>
        <v>0</v>
      </c>
      <c r="Y25" s="135"/>
      <c r="AB25" s="73" t="s">
        <v>114</v>
      </c>
      <c r="AC25" s="73">
        <f>+IF(AC20="訂正","○","")</f>
      </c>
      <c r="AD25" s="73">
        <f>+IF(AD20="訂正","○","")</f>
      </c>
    </row>
    <row r="26" spans="2:30" ht="13.5" customHeight="1">
      <c r="B26" s="202">
        <v>7</v>
      </c>
      <c r="C26" s="224" t="s">
        <v>25</v>
      </c>
      <c r="D26" s="30" t="s">
        <v>75</v>
      </c>
      <c r="E26" s="255" t="s">
        <v>51</v>
      </c>
      <c r="F26" s="255"/>
      <c r="G26" s="255"/>
      <c r="H26" s="255"/>
      <c r="I26" s="256"/>
      <c r="J26" s="256"/>
      <c r="K26" s="256"/>
      <c r="L26" s="41"/>
      <c r="M26" s="13">
        <v>17</v>
      </c>
      <c r="N26" s="10"/>
      <c r="O26" s="93"/>
      <c r="P26" s="37" t="s">
        <v>62</v>
      </c>
      <c r="Q26" s="91"/>
      <c r="R26" s="91"/>
      <c r="S26" s="91"/>
      <c r="T26" s="91"/>
      <c r="U26" s="91"/>
      <c r="V26" s="91"/>
      <c r="W26" s="91"/>
      <c r="X26" s="137">
        <f t="shared" si="0"/>
        <v>0</v>
      </c>
      <c r="Y26" s="135"/>
      <c r="AB26" s="74">
        <v>10</v>
      </c>
      <c r="AC26" s="74" t="str">
        <f>IF($AC$19="－","",LOOKUP($AC$19,$M$10:$M$37,$P$10:$P$37))</f>
        <v>年間分</v>
      </c>
      <c r="AD26" s="74" t="str">
        <f>IF($AD$19="－","",LOOKUP($AD$19,$M$10:$M$37,$P$10:$P$37))</f>
        <v>年間分</v>
      </c>
    </row>
    <row r="27" spans="1:30" ht="13.5" customHeight="1">
      <c r="A27" s="17"/>
      <c r="B27" s="202"/>
      <c r="C27" s="224"/>
      <c r="D27" s="27" t="s">
        <v>20</v>
      </c>
      <c r="E27" s="272" t="s">
        <v>57</v>
      </c>
      <c r="F27" s="273"/>
      <c r="G27" s="273"/>
      <c r="H27" s="274"/>
      <c r="I27" s="32"/>
      <c r="J27" s="76"/>
      <c r="K27" s="77"/>
      <c r="L27" s="41"/>
      <c r="M27" s="13">
        <v>18</v>
      </c>
      <c r="N27" s="10"/>
      <c r="O27" s="93"/>
      <c r="P27" s="37" t="s">
        <v>62</v>
      </c>
      <c r="Q27" s="91"/>
      <c r="R27" s="91"/>
      <c r="S27" s="91"/>
      <c r="T27" s="91"/>
      <c r="U27" s="91"/>
      <c r="V27" s="91"/>
      <c r="W27" s="91"/>
      <c r="X27" s="137">
        <f t="shared" si="0"/>
        <v>0</v>
      </c>
      <c r="Y27" s="135"/>
      <c r="AB27" s="73"/>
      <c r="AC27" s="73" t="str">
        <f>+IF(AC26="年間分","○","")</f>
        <v>○</v>
      </c>
      <c r="AD27" s="73" t="str">
        <f>+IF(AD26="年間分","○","")</f>
        <v>○</v>
      </c>
    </row>
    <row r="28" spans="1:30" ht="13.5" customHeight="1">
      <c r="A28" s="17"/>
      <c r="B28" s="13">
        <v>10</v>
      </c>
      <c r="C28" s="213" t="s">
        <v>39</v>
      </c>
      <c r="D28" s="213"/>
      <c r="E28" s="268" t="s">
        <v>52</v>
      </c>
      <c r="F28" s="268"/>
      <c r="G28" s="268"/>
      <c r="H28" s="268"/>
      <c r="I28" s="268"/>
      <c r="J28" s="268"/>
      <c r="K28" s="268"/>
      <c r="L28" s="41"/>
      <c r="M28" s="13">
        <v>19</v>
      </c>
      <c r="N28" s="10"/>
      <c r="O28" s="93"/>
      <c r="P28" s="37" t="s">
        <v>62</v>
      </c>
      <c r="Q28" s="91"/>
      <c r="R28" s="91"/>
      <c r="S28" s="91"/>
      <c r="T28" s="91"/>
      <c r="U28" s="91"/>
      <c r="V28" s="91"/>
      <c r="W28" s="91"/>
      <c r="X28" s="137">
        <f t="shared" si="0"/>
        <v>0</v>
      </c>
      <c r="Y28" s="135"/>
      <c r="AB28" s="73"/>
      <c r="AC28" s="73">
        <f>+IF(AC26="退職者分","○","")</f>
      </c>
      <c r="AD28" s="73">
        <f>+IF(AD26="退職者分","○","")</f>
      </c>
    </row>
    <row r="29" spans="1:30" ht="13.5" customHeight="1">
      <c r="A29" s="17"/>
      <c r="B29" s="13">
        <v>11</v>
      </c>
      <c r="C29" s="213" t="s">
        <v>40</v>
      </c>
      <c r="D29" s="213"/>
      <c r="E29" s="268" t="s">
        <v>58</v>
      </c>
      <c r="F29" s="268"/>
      <c r="G29" s="268"/>
      <c r="H29" s="268"/>
      <c r="I29" s="268"/>
      <c r="J29" s="268"/>
      <c r="K29" s="268"/>
      <c r="L29" s="41"/>
      <c r="M29" s="13">
        <v>20</v>
      </c>
      <c r="N29" s="10"/>
      <c r="O29" s="93"/>
      <c r="P29" s="37" t="s">
        <v>62</v>
      </c>
      <c r="Q29" s="91"/>
      <c r="R29" s="91"/>
      <c r="S29" s="91"/>
      <c r="T29" s="91"/>
      <c r="U29" s="91"/>
      <c r="V29" s="91"/>
      <c r="W29" s="91"/>
      <c r="X29" s="137">
        <f t="shared" si="0"/>
        <v>0</v>
      </c>
      <c r="Y29" s="135"/>
      <c r="AB29" s="100" t="s">
        <v>125</v>
      </c>
      <c r="AC29" s="74">
        <f>IF($AC$19="－","",LOOKUP($AC$19,$M$10:$M$37,$Q$10:$Q$37))</f>
        <v>10</v>
      </c>
      <c r="AD29" s="74">
        <f>IF($AD$19="－","",LOOKUP($AD$19,$M$10:$M$37,$Q$10:$Q$37))</f>
        <v>20</v>
      </c>
    </row>
    <row r="30" spans="1:30" ht="13.5" customHeight="1">
      <c r="A30" s="17"/>
      <c r="B30" s="13">
        <v>12</v>
      </c>
      <c r="C30" s="213" t="s">
        <v>64</v>
      </c>
      <c r="D30" s="213"/>
      <c r="E30" s="269">
        <f>+J30</f>
        <v>3</v>
      </c>
      <c r="F30" s="270"/>
      <c r="G30" s="271"/>
      <c r="H30" s="32" t="s">
        <v>70</v>
      </c>
      <c r="I30" s="44" t="s">
        <v>80</v>
      </c>
      <c r="J30" s="44">
        <f>COUNTA(N10:N37)+N38</f>
        <v>3</v>
      </c>
      <c r="K30" s="45" t="s">
        <v>70</v>
      </c>
      <c r="L30" s="41"/>
      <c r="M30" s="13">
        <v>21</v>
      </c>
      <c r="N30" s="10"/>
      <c r="O30" s="93"/>
      <c r="P30" s="37" t="s">
        <v>62</v>
      </c>
      <c r="Q30" s="91"/>
      <c r="R30" s="91"/>
      <c r="S30" s="91"/>
      <c r="T30" s="91"/>
      <c r="U30" s="91"/>
      <c r="V30" s="91"/>
      <c r="W30" s="91"/>
      <c r="X30" s="137">
        <f t="shared" si="0"/>
        <v>0</v>
      </c>
      <c r="Y30" s="135"/>
      <c r="AB30" s="74" t="str">
        <f>+R9</f>
        <v>2人以下</v>
      </c>
      <c r="AC30" s="74">
        <f>IF($AC$19="－","",LOOKUP($AC$19,$M$10:$M$37,$R$10:$R$37))</f>
        <v>0</v>
      </c>
      <c r="AD30" s="74">
        <f>IF($AD$19="－","",LOOKUP($AD$19,$M$10:$M$37,$R$10:$R$37))</f>
        <v>1</v>
      </c>
    </row>
    <row r="31" spans="2:30" ht="13.5" customHeight="1">
      <c r="B31" s="13">
        <v>13</v>
      </c>
      <c r="C31" s="213" t="s">
        <v>65</v>
      </c>
      <c r="D31" s="213"/>
      <c r="E31" s="269">
        <f>+J31</f>
        <v>45</v>
      </c>
      <c r="F31" s="270"/>
      <c r="G31" s="271"/>
      <c r="H31" s="32" t="s">
        <v>79</v>
      </c>
      <c r="I31" s="44" t="s">
        <v>80</v>
      </c>
      <c r="J31" s="140">
        <f>+X39-W39</f>
        <v>45</v>
      </c>
      <c r="K31" s="45" t="s">
        <v>69</v>
      </c>
      <c r="L31" s="41"/>
      <c r="M31" s="13">
        <v>22</v>
      </c>
      <c r="N31" s="10"/>
      <c r="O31" s="93"/>
      <c r="P31" s="37" t="s">
        <v>62</v>
      </c>
      <c r="Q31" s="91"/>
      <c r="R31" s="91"/>
      <c r="S31" s="91"/>
      <c r="T31" s="91"/>
      <c r="U31" s="91"/>
      <c r="V31" s="91"/>
      <c r="W31" s="91"/>
      <c r="X31" s="137">
        <f aca="true" t="shared" si="1" ref="X31:X36">SUM(Q31:W31)</f>
        <v>0</v>
      </c>
      <c r="Y31" s="135"/>
      <c r="AB31" s="74" t="str">
        <f>+S9</f>
        <v>他で特別徴収</v>
      </c>
      <c r="AC31" s="74">
        <f>IF($AC$19="－","",LOOKUP($AC$19,$M$10:$M$37,$S$10:$S$37))</f>
        <v>0</v>
      </c>
      <c r="AD31" s="74">
        <f>IF($AD$19="－","",LOOKUP($AD$19,$M$10:$M$37,$S$10:$S$37))</f>
        <v>2</v>
      </c>
    </row>
    <row r="32" spans="2:30" ht="13.5" customHeight="1">
      <c r="B32" s="13">
        <v>16</v>
      </c>
      <c r="C32" s="213" t="s">
        <v>41</v>
      </c>
      <c r="D32" s="213"/>
      <c r="E32" s="269" t="s">
        <v>97</v>
      </c>
      <c r="F32" s="270"/>
      <c r="G32" s="271"/>
      <c r="H32" s="275" t="s">
        <v>36</v>
      </c>
      <c r="I32" s="276"/>
      <c r="J32" s="36"/>
      <c r="K32" s="33"/>
      <c r="L32" s="41"/>
      <c r="M32" s="13">
        <v>23</v>
      </c>
      <c r="N32" s="10"/>
      <c r="O32" s="93"/>
      <c r="P32" s="37" t="s">
        <v>62</v>
      </c>
      <c r="Q32" s="91"/>
      <c r="R32" s="91"/>
      <c r="S32" s="91"/>
      <c r="T32" s="91"/>
      <c r="U32" s="91"/>
      <c r="V32" s="91"/>
      <c r="W32" s="91"/>
      <c r="X32" s="137">
        <f t="shared" si="1"/>
        <v>0</v>
      </c>
      <c r="Y32" s="135"/>
      <c r="AB32" s="74" t="str">
        <f>+T9</f>
        <v>引けない</v>
      </c>
      <c r="AC32" s="74">
        <f>IF($AC$19="－","",LOOKUP($AC$19,$M$10:$M$37,$T$10:$T$37))</f>
        <v>0</v>
      </c>
      <c r="AD32" s="74">
        <f>IF($AD$19="－","",LOOKUP($AD$19,$M$10:$M$37,$T$10:$T$37))</f>
        <v>3</v>
      </c>
    </row>
    <row r="33" spans="2:30" ht="13.5" customHeight="1">
      <c r="B33" s="202">
        <v>17</v>
      </c>
      <c r="C33" s="224" t="s">
        <v>42</v>
      </c>
      <c r="D33" s="31" t="s">
        <v>43</v>
      </c>
      <c r="E33" s="277" t="s">
        <v>163</v>
      </c>
      <c r="F33" s="277"/>
      <c r="G33" s="277"/>
      <c r="H33" s="277"/>
      <c r="I33" s="277"/>
      <c r="J33" s="277"/>
      <c r="K33" s="277"/>
      <c r="L33" s="41"/>
      <c r="M33" s="13">
        <v>24</v>
      </c>
      <c r="N33" s="10"/>
      <c r="O33" s="93"/>
      <c r="P33" s="37" t="s">
        <v>62</v>
      </c>
      <c r="Q33" s="91"/>
      <c r="R33" s="91"/>
      <c r="S33" s="91"/>
      <c r="T33" s="91"/>
      <c r="U33" s="91"/>
      <c r="V33" s="91"/>
      <c r="W33" s="91"/>
      <c r="X33" s="137">
        <f t="shared" si="1"/>
        <v>0</v>
      </c>
      <c r="Y33" s="135"/>
      <c r="AB33" s="74" t="str">
        <f>+U9</f>
        <v>不定期</v>
      </c>
      <c r="AC33" s="74">
        <f>IF($AC$19="－","",LOOKUP($AC$19,$M$10:$M$37,$U$10:$U$37))</f>
        <v>0</v>
      </c>
      <c r="AD33" s="74">
        <f>IF($AD$19="－","",LOOKUP($AD$19,$M$10:$M$37,$U$10:$U$37))</f>
        <v>4</v>
      </c>
    </row>
    <row r="34" spans="2:30" ht="13.5" customHeight="1">
      <c r="B34" s="202"/>
      <c r="C34" s="224"/>
      <c r="D34" s="27" t="s">
        <v>44</v>
      </c>
      <c r="E34" s="278" t="s">
        <v>54</v>
      </c>
      <c r="F34" s="278"/>
      <c r="G34" s="278"/>
      <c r="H34" s="278"/>
      <c r="I34" s="278"/>
      <c r="J34" s="278"/>
      <c r="K34" s="278"/>
      <c r="L34" s="41"/>
      <c r="M34" s="13">
        <v>25</v>
      </c>
      <c r="N34" s="10"/>
      <c r="O34" s="93"/>
      <c r="P34" s="37" t="s">
        <v>62</v>
      </c>
      <c r="Q34" s="91"/>
      <c r="R34" s="91"/>
      <c r="S34" s="91"/>
      <c r="T34" s="91"/>
      <c r="U34" s="91"/>
      <c r="V34" s="91"/>
      <c r="W34" s="91"/>
      <c r="X34" s="137">
        <f t="shared" si="1"/>
        <v>0</v>
      </c>
      <c r="Y34" s="135"/>
      <c r="AB34" s="74" t="str">
        <f>+V9</f>
        <v>事業専従者</v>
      </c>
      <c r="AC34" s="74">
        <f>IF($AC$19="－","",LOOKUP($AC$19,$M$10:$M$37,$V$10:$V$37))</f>
        <v>0</v>
      </c>
      <c r="AD34" s="74">
        <f>IF($AD$19="－","",LOOKUP($AD$19,$M$10:$M$37,$V$10:$V$37))</f>
        <v>5</v>
      </c>
    </row>
    <row r="35" spans="12:30" ht="13.5" customHeight="1">
      <c r="L35" s="41"/>
      <c r="M35" s="13">
        <v>26</v>
      </c>
      <c r="N35" s="10"/>
      <c r="O35" s="93"/>
      <c r="P35" s="37" t="s">
        <v>62</v>
      </c>
      <c r="Q35" s="91"/>
      <c r="R35" s="91"/>
      <c r="S35" s="91"/>
      <c r="T35" s="91"/>
      <c r="U35" s="91"/>
      <c r="V35" s="91"/>
      <c r="W35" s="91"/>
      <c r="X35" s="137">
        <f t="shared" si="1"/>
        <v>0</v>
      </c>
      <c r="Y35" s="135"/>
      <c r="AB35" s="74" t="str">
        <f>+W9</f>
        <v>16
退職者</v>
      </c>
      <c r="AC35" s="74">
        <f>IF($AC$19="－","",LOOKUP($AC$19,$M$10:$M$37,$W$10:$W$37))</f>
        <v>1</v>
      </c>
      <c r="AD35" s="74">
        <f>IF($AD$19="－","",LOOKUP($AD$19,$M$10:$M$37,$W$10:$W$37))</f>
        <v>6</v>
      </c>
    </row>
    <row r="36" spans="12:30" ht="13.5" customHeight="1">
      <c r="L36" s="41"/>
      <c r="M36" s="13">
        <v>27</v>
      </c>
      <c r="N36" s="10"/>
      <c r="O36" s="93"/>
      <c r="P36" s="37" t="s">
        <v>62</v>
      </c>
      <c r="Q36" s="91"/>
      <c r="R36" s="91"/>
      <c r="S36" s="91"/>
      <c r="T36" s="91"/>
      <c r="U36" s="91"/>
      <c r="V36" s="91"/>
      <c r="W36" s="91"/>
      <c r="X36" s="137">
        <f t="shared" si="1"/>
        <v>0</v>
      </c>
      <c r="Y36" s="135"/>
      <c r="AB36" s="101" t="s">
        <v>126</v>
      </c>
      <c r="AC36" s="74">
        <f>SUM(AC29:AC35)</f>
        <v>11</v>
      </c>
      <c r="AD36" s="74">
        <f>SUM(AD29:AD35)</f>
        <v>41</v>
      </c>
    </row>
    <row r="37" spans="12:30" ht="13.5" customHeight="1">
      <c r="L37" s="41"/>
      <c r="M37" s="13">
        <v>28</v>
      </c>
      <c r="N37" s="10"/>
      <c r="O37" s="93"/>
      <c r="P37" s="37" t="s">
        <v>62</v>
      </c>
      <c r="Q37" s="91"/>
      <c r="R37" s="91"/>
      <c r="S37" s="91"/>
      <c r="T37" s="91"/>
      <c r="U37" s="91"/>
      <c r="V37" s="91"/>
      <c r="W37" s="91"/>
      <c r="X37" s="137">
        <f>SUM(Q37:W37)</f>
        <v>0</v>
      </c>
      <c r="Z37" s="197" t="s">
        <v>209</v>
      </c>
      <c r="AA37" s="198" t="s">
        <v>211</v>
      </c>
      <c r="AB37" s="92"/>
      <c r="AC37" s="74"/>
      <c r="AD37" s="74"/>
    </row>
    <row r="38" spans="13:30" ht="13.5" customHeight="1">
      <c r="M38" s="13" t="s">
        <v>77</v>
      </c>
      <c r="N38" s="46"/>
      <c r="O38" s="138"/>
      <c r="P38" s="38"/>
      <c r="Q38" s="91"/>
      <c r="R38" s="91"/>
      <c r="S38" s="91"/>
      <c r="T38" s="91"/>
      <c r="U38" s="91"/>
      <c r="V38" s="91"/>
      <c r="W38" s="91"/>
      <c r="X38" s="137">
        <f t="shared" si="0"/>
        <v>0</v>
      </c>
      <c r="Y38" s="135"/>
      <c r="Z38" s="199"/>
      <c r="AA38" s="199" t="s">
        <v>210</v>
      </c>
      <c r="AB38" s="73"/>
      <c r="AC38" s="73"/>
      <c r="AD38" s="73"/>
    </row>
    <row r="39" spans="13:25" ht="13.5" customHeight="1">
      <c r="M39" s="266" t="s">
        <v>78</v>
      </c>
      <c r="N39" s="267"/>
      <c r="O39" s="267"/>
      <c r="P39" s="267"/>
      <c r="Q39" s="139">
        <f aca="true" t="shared" si="2" ref="Q39:X39">SUM(Q10:Q38)</f>
        <v>30</v>
      </c>
      <c r="R39" s="139">
        <f t="shared" si="2"/>
        <v>1</v>
      </c>
      <c r="S39" s="139">
        <f t="shared" si="2"/>
        <v>2</v>
      </c>
      <c r="T39" s="139">
        <f t="shared" si="2"/>
        <v>3</v>
      </c>
      <c r="U39" s="139">
        <f t="shared" si="2"/>
        <v>4</v>
      </c>
      <c r="V39" s="139">
        <f t="shared" si="2"/>
        <v>5</v>
      </c>
      <c r="W39" s="139">
        <f t="shared" si="2"/>
        <v>14</v>
      </c>
      <c r="X39" s="139">
        <f t="shared" si="2"/>
        <v>59</v>
      </c>
      <c r="Y39" s="135"/>
    </row>
    <row r="45" ht="13.5" customHeight="1">
      <c r="P45" s="15"/>
    </row>
    <row r="46" ht="13.5" customHeight="1">
      <c r="P46" s="15"/>
    </row>
    <row r="47" ht="13.5" customHeight="1">
      <c r="P47" s="15"/>
    </row>
    <row r="48" ht="13.5" customHeight="1">
      <c r="P48" s="15"/>
    </row>
    <row r="49" ht="13.5" customHeight="1">
      <c r="P49" s="15"/>
    </row>
    <row r="50" ht="13.5" customHeight="1">
      <c r="P50" s="15"/>
    </row>
    <row r="51" ht="13.5" customHeight="1">
      <c r="P51" s="15"/>
    </row>
  </sheetData>
  <sheetProtection password="CC71" sheet="1"/>
  <protectedRanges>
    <protectedRange sqref="E13 E14:K15 E16 E17:K18 E19 E20:K23 E24:H25 E28:K29 E33:K34 F7 F9 H7 J7 E30:G32 E26:E27 H9:H12" name="範囲1"/>
    <protectedRange sqref="N38:Q38 P13:Q37 P10:W12 R13:W38 N10:N37" name="範囲2"/>
    <protectedRange sqref="AC19:AD20" name="範囲3"/>
    <protectedRange sqref="E12:G12 O10:O37" name="範囲1_1"/>
  </protectedRanges>
  <mergeCells count="60">
    <mergeCell ref="M39:P39"/>
    <mergeCell ref="E28:K28"/>
    <mergeCell ref="E31:G31"/>
    <mergeCell ref="E27:H27"/>
    <mergeCell ref="E29:K29"/>
    <mergeCell ref="H32:I32"/>
    <mergeCell ref="E33:K33"/>
    <mergeCell ref="E34:K34"/>
    <mergeCell ref="E32:G32"/>
    <mergeCell ref="E30:G30"/>
    <mergeCell ref="E21:K21"/>
    <mergeCell ref="AC17:AD17"/>
    <mergeCell ref="AC21:AC22"/>
    <mergeCell ref="AD21:AD22"/>
    <mergeCell ref="E24:H24"/>
    <mergeCell ref="E22:K22"/>
    <mergeCell ref="E19:H19"/>
    <mergeCell ref="B26:B27"/>
    <mergeCell ref="C26:C27"/>
    <mergeCell ref="C22:C25"/>
    <mergeCell ref="B22:B25"/>
    <mergeCell ref="E23:K23"/>
    <mergeCell ref="E26:K26"/>
    <mergeCell ref="E25:H25"/>
    <mergeCell ref="E14:K14"/>
    <mergeCell ref="E15:K15"/>
    <mergeCell ref="E17:K17"/>
    <mergeCell ref="E20:K20"/>
    <mergeCell ref="AB11:AD13"/>
    <mergeCell ref="AB14:AD16"/>
    <mergeCell ref="B19:B20"/>
    <mergeCell ref="E13:G13"/>
    <mergeCell ref="B33:B34"/>
    <mergeCell ref="C28:D28"/>
    <mergeCell ref="C29:D29"/>
    <mergeCell ref="C30:D30"/>
    <mergeCell ref="C32:D32"/>
    <mergeCell ref="C31:D31"/>
    <mergeCell ref="C33:C34"/>
    <mergeCell ref="E16:H16"/>
    <mergeCell ref="P7:P9"/>
    <mergeCell ref="M7:M9"/>
    <mergeCell ref="C13:C18"/>
    <mergeCell ref="C19:C20"/>
    <mergeCell ref="E18:K18"/>
    <mergeCell ref="N7:N9"/>
    <mergeCell ref="B10:D11"/>
    <mergeCell ref="E12:K12"/>
    <mergeCell ref="B17:B18"/>
    <mergeCell ref="B14:B16"/>
    <mergeCell ref="Q8:Q9"/>
    <mergeCell ref="X7:X9"/>
    <mergeCell ref="AB6:AD10"/>
    <mergeCell ref="B12:D12"/>
    <mergeCell ref="R7:W7"/>
    <mergeCell ref="B7:D7"/>
    <mergeCell ref="B8:D8"/>
    <mergeCell ref="B9:D9"/>
    <mergeCell ref="Q6:X6"/>
    <mergeCell ref="O7:O9"/>
  </mergeCells>
  <dataValidations count="10">
    <dataValidation type="list" allowBlank="1" showInputMessage="1" showErrorMessage="1" sqref="AC20:AD20">
      <formula1>"－,追加,訂正"</formula1>
    </dataValidation>
    <dataValidation allowBlank="1" showInputMessage="1" showErrorMessage="1" imeMode="halfAlpha" sqref="J7 H7 F7 E13:G13"/>
    <dataValidation type="list" allowBlank="1" showInputMessage="1" showErrorMessage="1" sqref="H9">
      <formula1>"－,1,2,3,4,5,6,7,8,9,10,11,12,13,14,15,16,17,18,19,20,21,22,23,24,25,26,27,28,29,30,31"</formula1>
    </dataValidation>
    <dataValidation type="list" allowBlank="1" showInputMessage="1" showErrorMessage="1" sqref="F9 H10:H11">
      <formula1>"－,1,2,3,4,5,6,7,8,9,10,11,12"</formula1>
    </dataValidation>
    <dataValidation type="whole" allowBlank="1" showInputMessage="1" showErrorMessage="1" sqref="P38">
      <formula1>0</formula1>
      <formula2>99999999999999</formula2>
    </dataValidation>
    <dataValidation type="whole" allowBlank="1" showInputMessage="1" showErrorMessage="1" prompt="法人番号は半角で13桁入力してください。&#10;個人番号(マイナンバー)は半角で12桁で入力してください。(表示上13桁目に0が入りますが総括表には飛びません。)" error="法人番号は半角で13桁、個人番号(マイナンバー)き半角で12桁で入力してください。" imeMode="off" sqref="E12:K12">
      <formula1>1</formula1>
      <formula2>9999999999999</formula2>
    </dataValidation>
    <dataValidation type="whole" allowBlank="1" showInputMessage="1" showErrorMessage="1" prompt="未提出分の件数を半角で入れてください。提出先の市区町村の件数にプラスされます。" sqref="N38">
      <formula1>0</formula1>
      <formula2>99999999999999</formula2>
    </dataValidation>
    <dataValidation type="list" allowBlank="1" showInputMessage="1" showErrorMessage="1" sqref="P10:P37">
      <formula1>"－,年間分,退職者分"</formula1>
    </dataValidation>
    <dataValidation type="list" allowBlank="1" showInputMessage="1" showErrorMessage="1" sqref="AC19:AD19">
      <formula1>$M$10:$M$37</formula1>
    </dataValidation>
    <dataValidation allowBlank="1" showInputMessage="1" showErrorMessage="1" imeMode="on" sqref="O10:O38"/>
  </dataValidations>
  <printOptions/>
  <pageMargins left="0.3937007874015748" right="0.3937007874015748" top="0.3937007874015748" bottom="0.3937007874015748" header="0.1968503937007874" footer="0.1968503937007874"/>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1">
      <selection activeCell="X22" sqref="X22:AB24"/>
    </sheetView>
  </sheetViews>
  <sheetFormatPr defaultColWidth="2.140625" defaultRowHeight="12"/>
  <cols>
    <col min="1" max="1" width="2.28125" style="9" customWidth="1"/>
    <col min="2" max="2" width="2.28125" style="3" customWidth="1"/>
    <col min="3" max="4" width="4.421875" style="3" customWidth="1"/>
    <col min="5" max="17" width="3.8515625" style="3" customWidth="1"/>
    <col min="18" max="18" width="2.421875" style="3" customWidth="1"/>
    <col min="19" max="28" width="1.28515625" style="3" customWidth="1"/>
    <col min="29" max="29" width="2.421875" style="3" customWidth="1"/>
    <col min="30" max="30" width="0.71875" style="9" customWidth="1"/>
    <col min="31" max="32" width="2.57421875" style="3" customWidth="1"/>
    <col min="33" max="33" width="2.28125" style="9" customWidth="1"/>
    <col min="34" max="34" width="2.28125" style="3" customWidth="1"/>
    <col min="35" max="36" width="4.421875" style="3" customWidth="1"/>
    <col min="37" max="49" width="3.8515625" style="3" customWidth="1"/>
    <col min="50" max="50" width="2.421875" style="3" customWidth="1"/>
    <col min="51" max="60" width="1.28515625" style="3" customWidth="1"/>
    <col min="61" max="61" width="2.421875" style="3" customWidth="1"/>
    <col min="62" max="62" width="0.71875" style="9" customWidth="1"/>
    <col min="63" max="64" width="2.28125" style="9" customWidth="1"/>
    <col min="65" max="16384" width="2.140625" style="3" customWidth="1"/>
  </cols>
  <sheetData>
    <row r="1" spans="1:64" ht="12">
      <c r="A1" s="53" t="s">
        <v>90</v>
      </c>
      <c r="BI1" s="95" t="s">
        <v>141</v>
      </c>
      <c r="BK1" s="53"/>
      <c r="BL1" s="53"/>
    </row>
    <row r="3" spans="1:64" s="86" customFormat="1" ht="8.25">
      <c r="A3" s="85"/>
      <c r="T3" s="88"/>
      <c r="U3" s="88"/>
      <c r="V3" s="88"/>
      <c r="W3" s="88"/>
      <c r="X3" s="88"/>
      <c r="Y3" s="88"/>
      <c r="Z3" s="88"/>
      <c r="AA3" s="88"/>
      <c r="AB3" s="88"/>
      <c r="AD3" s="89"/>
      <c r="AE3" s="90"/>
      <c r="AF3" s="90"/>
      <c r="AG3" s="85"/>
      <c r="AZ3" s="88"/>
      <c r="BA3" s="88"/>
      <c r="BB3" s="88"/>
      <c r="BC3" s="88"/>
      <c r="BD3" s="88"/>
      <c r="BE3" s="88"/>
      <c r="BF3" s="88"/>
      <c r="BG3" s="88"/>
      <c r="BH3" s="88"/>
      <c r="BJ3" s="89"/>
      <c r="BK3" s="85"/>
      <c r="BL3" s="85"/>
    </row>
    <row r="4" spans="1:64" ht="21" customHeight="1">
      <c r="A4" s="127"/>
      <c r="B4" s="126" t="str">
        <f>IF('so-data'!$F$8="－","","平成"&amp;'so-data'!$F$8&amp;"年度（"&amp;'so-data'!$F$10&amp;"年分）給与支払報告書（総括表）")</f>
        <v>平成31年度（30年分）給与支払報告書（総括表）</v>
      </c>
      <c r="C4" s="71"/>
      <c r="D4" s="2"/>
      <c r="E4" s="2"/>
      <c r="F4" s="2"/>
      <c r="G4" s="2"/>
      <c r="H4" s="2"/>
      <c r="I4" s="2"/>
      <c r="J4" s="2"/>
      <c r="K4" s="2"/>
      <c r="L4" s="2"/>
      <c r="M4" s="2"/>
      <c r="N4" s="2"/>
      <c r="O4" s="2"/>
      <c r="P4" s="2"/>
      <c r="Q4" s="2"/>
      <c r="AC4" s="83" t="str">
        <f>"平成"&amp;'so-data'!$F$7&amp;"年"&amp;'so-data'!$H$7&amp;"月"&amp;'so-data'!$J$7&amp;"日までに提出してください。"</f>
        <v>平成31年1月31日までに提出してください。</v>
      </c>
      <c r="AD4" s="82"/>
      <c r="AE4" s="5"/>
      <c r="AF4" s="5"/>
      <c r="AG4" s="127"/>
      <c r="AH4" s="126" t="str">
        <f>IF('so-data'!$F$8="－","","平成"&amp;'so-data'!$F$8&amp;"年度（"&amp;'so-data'!$F$10&amp;"年分）給与支払報告書（総括表）")</f>
        <v>平成31年度（30年分）給与支払報告書（総括表）</v>
      </c>
      <c r="AI4" s="71"/>
      <c r="AJ4" s="2"/>
      <c r="AK4" s="2"/>
      <c r="AL4" s="2"/>
      <c r="AM4" s="2"/>
      <c r="AN4" s="2"/>
      <c r="AO4" s="2"/>
      <c r="AP4" s="2"/>
      <c r="AQ4" s="2"/>
      <c r="AR4" s="2"/>
      <c r="AS4" s="2"/>
      <c r="AT4" s="2"/>
      <c r="AU4" s="2"/>
      <c r="AV4" s="2"/>
      <c r="AW4" s="2"/>
      <c r="BI4" s="83" t="str">
        <f>"平成"&amp;'so-data'!$F$7&amp;"年"&amp;'so-data'!$H$7&amp;"月"&amp;'so-data'!$J$7&amp;"日までに提出してください。"</f>
        <v>平成31年1月31日までに提出してください。</v>
      </c>
      <c r="BJ4" s="82"/>
      <c r="BK4" s="81"/>
      <c r="BL4" s="81"/>
    </row>
    <row r="5" spans="1:64" ht="13.5" customHeight="1">
      <c r="A5" s="125"/>
      <c r="B5" s="432" t="s">
        <v>11</v>
      </c>
      <c r="C5" s="432"/>
      <c r="G5" s="60" t="str">
        <f>IF('so-data'!$F$8="－","","平成　"&amp;'so-data'!$F$8&amp;"　年")</f>
        <v>平成　31　年</v>
      </c>
      <c r="H5" s="144">
        <f>IF('so-data'!$F$9="－","",'so-data'!$F$9)</f>
        <v>1</v>
      </c>
      <c r="I5" s="6" t="s">
        <v>0</v>
      </c>
      <c r="J5" s="144">
        <f>IF('so-data'!$H$9="－","",'so-data'!$H$9)</f>
        <v>31</v>
      </c>
      <c r="K5" s="7" t="s">
        <v>12</v>
      </c>
      <c r="N5" s="342" t="s">
        <v>1</v>
      </c>
      <c r="O5" s="343"/>
      <c r="P5" s="346" t="s">
        <v>128</v>
      </c>
      <c r="Q5" s="346"/>
      <c r="R5" s="346"/>
      <c r="S5" s="346"/>
      <c r="T5" s="346"/>
      <c r="U5" s="346"/>
      <c r="V5" s="346"/>
      <c r="W5" s="346"/>
      <c r="X5" s="429" t="s">
        <v>129</v>
      </c>
      <c r="Y5" s="429"/>
      <c r="Z5" s="429"/>
      <c r="AA5" s="429"/>
      <c r="AB5" s="429"/>
      <c r="AC5" s="429"/>
      <c r="AD5" s="82"/>
      <c r="AE5" s="5"/>
      <c r="AF5" s="5"/>
      <c r="AG5" s="125"/>
      <c r="AH5" s="432" t="s">
        <v>11</v>
      </c>
      <c r="AI5" s="432"/>
      <c r="AM5" s="60" t="str">
        <f>IF('so-data'!$F$8="－","","平成　"&amp;'so-data'!$F$8&amp;"　年")</f>
        <v>平成　31　年</v>
      </c>
      <c r="AN5" s="144">
        <f>IF('so-data'!$F$9="－","",'so-data'!$F$9)</f>
        <v>1</v>
      </c>
      <c r="AO5" s="6" t="s">
        <v>0</v>
      </c>
      <c r="AP5" s="144">
        <f>IF('so-data'!$H$9="－","",'so-data'!$H$9)</f>
        <v>31</v>
      </c>
      <c r="AQ5" s="7" t="s">
        <v>12</v>
      </c>
      <c r="AT5" s="342" t="s">
        <v>1</v>
      </c>
      <c r="AU5" s="343"/>
      <c r="AV5" s="346" t="s">
        <v>128</v>
      </c>
      <c r="AW5" s="346"/>
      <c r="AX5" s="346"/>
      <c r="AY5" s="346"/>
      <c r="AZ5" s="346"/>
      <c r="BA5" s="346"/>
      <c r="BB5" s="346"/>
      <c r="BC5" s="346"/>
      <c r="BD5" s="429" t="s">
        <v>89</v>
      </c>
      <c r="BE5" s="429"/>
      <c r="BF5" s="429"/>
      <c r="BG5" s="429"/>
      <c r="BH5" s="429"/>
      <c r="BI5" s="429"/>
      <c r="BJ5" s="82"/>
      <c r="BK5" s="81"/>
      <c r="BL5" s="81"/>
    </row>
    <row r="6" spans="1:64" ht="18.75" customHeight="1">
      <c r="A6" s="124"/>
      <c r="B6" s="430" t="s">
        <v>117</v>
      </c>
      <c r="C6" s="430"/>
      <c r="D6" s="123"/>
      <c r="E6" s="123"/>
      <c r="F6" s="433" t="str">
        <f>IF('so-data'!$AC$21="","",'so-data'!$AC$21)</f>
        <v>千代田区</v>
      </c>
      <c r="G6" s="433"/>
      <c r="H6" s="433"/>
      <c r="I6" s="433"/>
      <c r="J6" s="433"/>
      <c r="K6" s="433"/>
      <c r="L6" s="149" t="s">
        <v>153</v>
      </c>
      <c r="M6" s="146"/>
      <c r="N6" s="344"/>
      <c r="O6" s="345"/>
      <c r="P6" s="431"/>
      <c r="Q6" s="431"/>
      <c r="R6" s="431"/>
      <c r="S6" s="431"/>
      <c r="T6" s="431"/>
      <c r="U6" s="431"/>
      <c r="V6" s="431"/>
      <c r="W6" s="431"/>
      <c r="X6" s="431"/>
      <c r="Y6" s="431"/>
      <c r="Z6" s="431"/>
      <c r="AA6" s="431"/>
      <c r="AB6" s="431"/>
      <c r="AC6" s="431"/>
      <c r="AD6" s="4"/>
      <c r="AE6" s="5"/>
      <c r="AF6" s="5"/>
      <c r="AG6" s="124"/>
      <c r="AH6" s="430" t="s">
        <v>117</v>
      </c>
      <c r="AI6" s="430"/>
      <c r="AJ6" s="123"/>
      <c r="AK6" s="123"/>
      <c r="AL6" s="433" t="str">
        <f>IF('so-data'!$AD$21="","",'so-data'!$AD$21)</f>
        <v>中央区</v>
      </c>
      <c r="AM6" s="433"/>
      <c r="AN6" s="433"/>
      <c r="AO6" s="433"/>
      <c r="AP6" s="433"/>
      <c r="AQ6" s="433"/>
      <c r="AR6" s="149" t="s">
        <v>153</v>
      </c>
      <c r="AS6" s="146"/>
      <c r="AT6" s="344"/>
      <c r="AU6" s="345"/>
      <c r="AV6" s="431"/>
      <c r="AW6" s="431"/>
      <c r="AX6" s="431"/>
      <c r="AY6" s="431"/>
      <c r="AZ6" s="431"/>
      <c r="BA6" s="431"/>
      <c r="BB6" s="431"/>
      <c r="BC6" s="431"/>
      <c r="BD6" s="431"/>
      <c r="BE6" s="431"/>
      <c r="BF6" s="431"/>
      <c r="BG6" s="431"/>
      <c r="BH6" s="431"/>
      <c r="BI6" s="431"/>
      <c r="BJ6" s="4"/>
      <c r="BK6" s="72"/>
      <c r="BL6" s="72"/>
    </row>
    <row r="7" spans="1:64" ht="25.5">
      <c r="A7" s="170"/>
      <c r="B7" s="121">
        <v>1</v>
      </c>
      <c r="C7" s="436" t="s">
        <v>118</v>
      </c>
      <c r="D7" s="437"/>
      <c r="E7" s="150" t="s">
        <v>105</v>
      </c>
      <c r="F7" s="143">
        <f>IF('so-data'!$F$10="－","",'so-data'!$F$10)</f>
        <v>30</v>
      </c>
      <c r="G7" s="114" t="s">
        <v>2</v>
      </c>
      <c r="H7" s="115">
        <f>IF('so-data'!$H$10="－","",'so-data'!$H$10)</f>
        <v>1</v>
      </c>
      <c r="I7" s="116" t="s">
        <v>3</v>
      </c>
      <c r="J7" s="117"/>
      <c r="K7" s="115">
        <f>IF('so-data'!$H$11="－","",'so-data'!$H$11)</f>
        <v>12</v>
      </c>
      <c r="L7" s="116" t="s">
        <v>4</v>
      </c>
      <c r="M7" s="117"/>
      <c r="N7" s="120"/>
      <c r="O7" s="118">
        <v>10</v>
      </c>
      <c r="P7" s="423" t="s">
        <v>120</v>
      </c>
      <c r="Q7" s="424"/>
      <c r="R7" s="288" t="s">
        <v>71</v>
      </c>
      <c r="S7" s="288"/>
      <c r="T7" s="288"/>
      <c r="U7" s="288"/>
      <c r="V7" s="288"/>
      <c r="W7" s="288"/>
      <c r="X7" s="288" t="s">
        <v>72</v>
      </c>
      <c r="Y7" s="288"/>
      <c r="Z7" s="288"/>
      <c r="AA7" s="288"/>
      <c r="AB7" s="288"/>
      <c r="AC7" s="289"/>
      <c r="AD7" s="4"/>
      <c r="AE7" s="5"/>
      <c r="AF7" s="5"/>
      <c r="AG7" s="99"/>
      <c r="AH7" s="121">
        <v>1</v>
      </c>
      <c r="AI7" s="436" t="s">
        <v>118</v>
      </c>
      <c r="AJ7" s="437"/>
      <c r="AK7" s="150" t="s">
        <v>88</v>
      </c>
      <c r="AL7" s="143">
        <f>IF('so-data'!$F$10="－","",'so-data'!$F$10)</f>
        <v>30</v>
      </c>
      <c r="AM7" s="114" t="s">
        <v>2</v>
      </c>
      <c r="AN7" s="115">
        <f>IF('so-data'!$H$10="－","",'so-data'!$H$10)</f>
        <v>1</v>
      </c>
      <c r="AO7" s="116" t="s">
        <v>3</v>
      </c>
      <c r="AP7" s="117"/>
      <c r="AQ7" s="115">
        <f>IF('so-data'!$H$11="－","",'so-data'!$H$11)</f>
        <v>12</v>
      </c>
      <c r="AR7" s="116" t="s">
        <v>4</v>
      </c>
      <c r="AS7" s="117"/>
      <c r="AT7" s="147"/>
      <c r="AU7" s="118">
        <v>10</v>
      </c>
      <c r="AV7" s="423" t="s">
        <v>120</v>
      </c>
      <c r="AW7" s="424"/>
      <c r="AX7" s="287" t="s">
        <v>71</v>
      </c>
      <c r="AY7" s="288"/>
      <c r="AZ7" s="288"/>
      <c r="BA7" s="288"/>
      <c r="BB7" s="288"/>
      <c r="BC7" s="288"/>
      <c r="BD7" s="288" t="s">
        <v>72</v>
      </c>
      <c r="BE7" s="288"/>
      <c r="BF7" s="288"/>
      <c r="BG7" s="288"/>
      <c r="BH7" s="288"/>
      <c r="BI7" s="289"/>
      <c r="BJ7" s="4"/>
      <c r="BK7" s="72"/>
      <c r="BL7" s="72"/>
    </row>
    <row r="8" spans="1:64" ht="26.25" customHeight="1" thickBot="1">
      <c r="A8" s="170"/>
      <c r="B8" s="122">
        <v>2</v>
      </c>
      <c r="C8" s="410" t="s">
        <v>119</v>
      </c>
      <c r="D8" s="411"/>
      <c r="E8" s="151">
        <f>IF('so-data'!$E$12="","",IF('so-data'!$E$12&lt;1000000000000,"",LEFT((RIGHT('so-data'!$E$12+10000000000000,13)),1)))</f>
      </c>
      <c r="F8" s="152" t="str">
        <f>IF('so-data'!$E$12="","",LEFT((RIGHT('so-data'!$E$12+10000000000000,12)),1))</f>
        <v>1</v>
      </c>
      <c r="G8" s="153" t="str">
        <f>IF('so-data'!$E$12="","",LEFT((RIGHT('so-data'!$E$12+10000000000000,11)),1))</f>
        <v>2</v>
      </c>
      <c r="H8" s="153" t="str">
        <f>IF('so-data'!$E$12="","",LEFT((RIGHT('so-data'!$E$12+10000000000000,10)),1))</f>
        <v>3</v>
      </c>
      <c r="I8" s="154" t="str">
        <f>IF('so-data'!$E$12="","",LEFT((RIGHT('so-data'!$E$12+10000000000000,9)),1))</f>
        <v>4</v>
      </c>
      <c r="J8" s="155" t="str">
        <f>IF('so-data'!$E$12="","",LEFT((RIGHT('so-data'!$E$12+10000000000000,8)),1))</f>
        <v>5</v>
      </c>
      <c r="K8" s="156" t="str">
        <f>IF('so-data'!$E$12="","",LEFT((RIGHT('so-data'!$E$12+10000000000000,7)),1))</f>
        <v>6</v>
      </c>
      <c r="L8" s="156" t="str">
        <f>IF('so-data'!$E$12="","",LEFT((RIGHT('so-data'!$E$12+10000000000000,6)),1))</f>
        <v>7</v>
      </c>
      <c r="M8" s="157" t="str">
        <f>IF('so-data'!$E$12="","",LEFT((RIGHT('so-data'!$E$12+10000000000000,5)),1))</f>
        <v>8</v>
      </c>
      <c r="N8" s="155" t="str">
        <f>IF('so-data'!$E$12="","",LEFT((RIGHT('so-data'!$E$12+10000000000000,4)),1))</f>
        <v>9</v>
      </c>
      <c r="O8" s="156" t="str">
        <f>IF('so-data'!$E$12="","",LEFT((RIGHT('so-data'!$E$12+10000000000000,3)),1))</f>
        <v>0</v>
      </c>
      <c r="P8" s="156" t="str">
        <f>IF('so-data'!$E$12="","",LEFT((RIGHT('so-data'!$E$12+10000000000000,2)),1))</f>
        <v>1</v>
      </c>
      <c r="Q8" s="157" t="str">
        <f>IF('so-data'!$E$12="","",LEFT((RIGHT('so-data'!$E$12+10000000000000,1)),1))</f>
        <v>2</v>
      </c>
      <c r="R8" s="291" t="s">
        <v>155</v>
      </c>
      <c r="S8" s="291"/>
      <c r="T8" s="291"/>
      <c r="U8" s="291"/>
      <c r="V8" s="291"/>
      <c r="W8" s="292"/>
      <c r="X8" s="421" t="str">
        <f>IF('so-data'!$E$28="","",'so-data'!$E$28)</f>
        <v>20日〆25日払</v>
      </c>
      <c r="Y8" s="421"/>
      <c r="Z8" s="421"/>
      <c r="AA8" s="421"/>
      <c r="AB8" s="421"/>
      <c r="AC8" s="421"/>
      <c r="AD8" s="4"/>
      <c r="AE8" s="5"/>
      <c r="AF8" s="5"/>
      <c r="AG8" s="99"/>
      <c r="AH8" s="122">
        <v>2</v>
      </c>
      <c r="AI8" s="410" t="s">
        <v>119</v>
      </c>
      <c r="AJ8" s="411"/>
      <c r="AK8" s="151">
        <f>IF('so-data'!$E$12="","",IF('so-data'!$E$12&lt;1000000000000,"",LEFT((RIGHT('so-data'!$E$12+10000000000000,13)),1)))</f>
      </c>
      <c r="AL8" s="152" t="str">
        <f>IF('so-data'!$E$12="","",LEFT((RIGHT('so-data'!$E$12+10000000000000,12)),1))</f>
        <v>1</v>
      </c>
      <c r="AM8" s="113" t="str">
        <f>IF('so-data'!$E$12="","",LEFT((RIGHT('so-data'!$E$12+10000000000000,11)),1))</f>
        <v>2</v>
      </c>
      <c r="AN8" s="113" t="str">
        <f>IF('so-data'!$E$12="","",LEFT((RIGHT('so-data'!$E$12+10000000000000,10)),1))</f>
        <v>3</v>
      </c>
      <c r="AO8" s="119" t="str">
        <f>IF('so-data'!$E$12="","",LEFT((RIGHT('so-data'!$E$12+10000000000000,9)),1))</f>
        <v>4</v>
      </c>
      <c r="AP8" s="155" t="str">
        <f>IF('so-data'!$E$12="","",LEFT((RIGHT('so-data'!$E$12+10000000000000,8)),1))</f>
        <v>5</v>
      </c>
      <c r="AQ8" s="158" t="str">
        <f>IF('so-data'!$E$12="","",LEFT((RIGHT('so-data'!$E$12+10000000000000,7)),1))</f>
        <v>6</v>
      </c>
      <c r="AR8" s="158" t="str">
        <f>IF('so-data'!$E$12="","",LEFT((RIGHT('so-data'!$E$12+10000000000000,6)),1))</f>
        <v>7</v>
      </c>
      <c r="AS8" s="168" t="str">
        <f>IF('so-data'!$E$12="","",LEFT((RIGHT('so-data'!$E$12+10000000000000,5)),1))</f>
        <v>8</v>
      </c>
      <c r="AT8" s="155" t="str">
        <f>IF('so-data'!$E$12="","",LEFT((RIGHT('so-data'!$E$12+10000000000000,4)),1))</f>
        <v>9</v>
      </c>
      <c r="AU8" s="158" t="str">
        <f>IF('so-data'!$E$12="","",LEFT((RIGHT('so-data'!$E$12+10000000000000,3)),1))</f>
        <v>0</v>
      </c>
      <c r="AV8" s="158" t="str">
        <f>IF('so-data'!$E$12="","",LEFT((RIGHT('so-data'!$E$12+10000000000000,2)),1))</f>
        <v>1</v>
      </c>
      <c r="AW8" s="159" t="str">
        <f>IF('so-data'!$E$12="","",LEFT((RIGHT('so-data'!$E$12+10000000000000,1)),1))</f>
        <v>2</v>
      </c>
      <c r="AX8" s="291" t="s">
        <v>155</v>
      </c>
      <c r="AY8" s="291"/>
      <c r="AZ8" s="291"/>
      <c r="BA8" s="291"/>
      <c r="BB8" s="291"/>
      <c r="BC8" s="292"/>
      <c r="BD8" s="421" t="str">
        <f>IF('so-data'!$E$28="","",'so-data'!$E$28)</f>
        <v>20日〆25日払</v>
      </c>
      <c r="BE8" s="421"/>
      <c r="BF8" s="421"/>
      <c r="BG8" s="421"/>
      <c r="BH8" s="421"/>
      <c r="BI8" s="421"/>
      <c r="BJ8" s="4"/>
      <c r="BK8" s="80"/>
      <c r="BL8" s="80"/>
    </row>
    <row r="9" spans="1:64" ht="12" customHeight="1">
      <c r="A9" s="80"/>
      <c r="B9" s="379">
        <v>3</v>
      </c>
      <c r="C9" s="467" t="s">
        <v>99</v>
      </c>
      <c r="D9" s="467"/>
      <c r="E9" s="468" t="s">
        <v>7</v>
      </c>
      <c r="F9" s="318">
        <f>IF('so-data'!$E$13="","",'so-data'!$E$13)</f>
        <v>1001234</v>
      </c>
      <c r="G9" s="318"/>
      <c r="H9" s="318"/>
      <c r="I9" s="319"/>
      <c r="J9" s="160" t="s">
        <v>89</v>
      </c>
      <c r="K9" s="129"/>
      <c r="L9" s="129"/>
      <c r="M9" s="129"/>
      <c r="N9" s="129"/>
      <c r="O9" s="129"/>
      <c r="P9" s="129"/>
      <c r="Q9" s="161"/>
      <c r="R9" s="294"/>
      <c r="S9" s="294"/>
      <c r="T9" s="294"/>
      <c r="U9" s="294"/>
      <c r="V9" s="294"/>
      <c r="W9" s="295"/>
      <c r="X9" s="422"/>
      <c r="Y9" s="422"/>
      <c r="Z9" s="422"/>
      <c r="AA9" s="422"/>
      <c r="AB9" s="422"/>
      <c r="AC9" s="422"/>
      <c r="AD9" s="4"/>
      <c r="AE9" s="5"/>
      <c r="AF9" s="5"/>
      <c r="AG9" s="80"/>
      <c r="AH9" s="379">
        <v>3</v>
      </c>
      <c r="AI9" s="467" t="s">
        <v>99</v>
      </c>
      <c r="AJ9" s="467"/>
      <c r="AK9" s="468" t="s">
        <v>7</v>
      </c>
      <c r="AL9" s="318">
        <f>IF('so-data'!$E$13="","",'so-data'!$E$13)</f>
        <v>1001234</v>
      </c>
      <c r="AM9" s="318"/>
      <c r="AN9" s="318"/>
      <c r="AO9" s="319"/>
      <c r="AP9" s="160" t="s">
        <v>89</v>
      </c>
      <c r="AQ9" s="129"/>
      <c r="AR9" s="129"/>
      <c r="AS9" s="129"/>
      <c r="AT9" s="129"/>
      <c r="AU9" s="129"/>
      <c r="AV9" s="129"/>
      <c r="AW9" s="161"/>
      <c r="AX9" s="294"/>
      <c r="AY9" s="294"/>
      <c r="AZ9" s="294"/>
      <c r="BA9" s="294"/>
      <c r="BB9" s="294"/>
      <c r="BC9" s="295"/>
      <c r="BD9" s="422"/>
      <c r="BE9" s="422"/>
      <c r="BF9" s="422"/>
      <c r="BG9" s="422"/>
      <c r="BH9" s="422"/>
      <c r="BI9" s="422"/>
      <c r="BJ9" s="4"/>
      <c r="BK9" s="8"/>
      <c r="BL9" s="8"/>
    </row>
    <row r="10" spans="1:64" s="109" customFormat="1" ht="9" customHeight="1">
      <c r="A10" s="105"/>
      <c r="B10" s="379"/>
      <c r="C10" s="467"/>
      <c r="D10" s="467"/>
      <c r="E10" s="469"/>
      <c r="F10" s="320"/>
      <c r="G10" s="320"/>
      <c r="H10" s="320"/>
      <c r="I10" s="321"/>
      <c r="J10" s="162"/>
      <c r="K10" s="163"/>
      <c r="L10" s="110"/>
      <c r="M10" s="110"/>
      <c r="N10" s="110"/>
      <c r="O10" s="110"/>
      <c r="P10" s="110"/>
      <c r="Q10" s="110"/>
      <c r="R10" s="290" t="s">
        <v>157</v>
      </c>
      <c r="S10" s="291"/>
      <c r="T10" s="291"/>
      <c r="U10" s="291"/>
      <c r="V10" s="291"/>
      <c r="W10" s="292"/>
      <c r="X10" s="412" t="str">
        <f>IF('so-data'!$E$29="","",'so-data'!$E$29)</f>
        <v>会計事務所と経理の皆さんのお助け業</v>
      </c>
      <c r="Y10" s="413"/>
      <c r="Z10" s="413"/>
      <c r="AA10" s="413"/>
      <c r="AB10" s="413"/>
      <c r="AC10" s="414"/>
      <c r="AD10" s="106"/>
      <c r="AE10" s="107"/>
      <c r="AF10" s="107"/>
      <c r="AG10" s="105"/>
      <c r="AH10" s="379"/>
      <c r="AI10" s="467"/>
      <c r="AJ10" s="467"/>
      <c r="AK10" s="469"/>
      <c r="AL10" s="320"/>
      <c r="AM10" s="320"/>
      <c r="AN10" s="320"/>
      <c r="AO10" s="321"/>
      <c r="AP10" s="166"/>
      <c r="AQ10" s="163"/>
      <c r="AR10" s="110"/>
      <c r="AS10" s="110"/>
      <c r="AT10" s="110"/>
      <c r="AU10" s="110"/>
      <c r="AV10" s="110"/>
      <c r="AW10" s="110"/>
      <c r="AX10" s="290" t="s">
        <v>157</v>
      </c>
      <c r="AY10" s="291"/>
      <c r="AZ10" s="291"/>
      <c r="BA10" s="291"/>
      <c r="BB10" s="291"/>
      <c r="BC10" s="292"/>
      <c r="BD10" s="412" t="str">
        <f>IF('so-data'!$E$29="","",'so-data'!$E$29)</f>
        <v>会計事務所と経理の皆さんのお助け業</v>
      </c>
      <c r="BE10" s="413"/>
      <c r="BF10" s="413"/>
      <c r="BG10" s="413"/>
      <c r="BH10" s="413"/>
      <c r="BI10" s="414"/>
      <c r="BJ10" s="106"/>
      <c r="BK10" s="108"/>
      <c r="BL10" s="108"/>
    </row>
    <row r="11" spans="1:64" s="109" customFormat="1" ht="9" customHeight="1" thickBot="1">
      <c r="A11" s="105"/>
      <c r="B11" s="379"/>
      <c r="C11" s="467"/>
      <c r="D11" s="467"/>
      <c r="E11" s="470"/>
      <c r="F11" s="322"/>
      <c r="G11" s="322"/>
      <c r="H11" s="322"/>
      <c r="I11" s="323"/>
      <c r="J11" s="164"/>
      <c r="K11" s="165"/>
      <c r="L11" s="111"/>
      <c r="M11" s="111"/>
      <c r="N11" s="111"/>
      <c r="O11" s="111"/>
      <c r="P11" s="111"/>
      <c r="Q11" s="111"/>
      <c r="R11" s="293"/>
      <c r="S11" s="294"/>
      <c r="T11" s="294"/>
      <c r="U11" s="294"/>
      <c r="V11" s="294"/>
      <c r="W11" s="295"/>
      <c r="X11" s="415"/>
      <c r="Y11" s="416"/>
      <c r="Z11" s="416"/>
      <c r="AA11" s="416"/>
      <c r="AB11" s="416"/>
      <c r="AC11" s="417"/>
      <c r="AD11" s="449"/>
      <c r="AE11" s="107"/>
      <c r="AF11" s="107"/>
      <c r="AG11" s="105"/>
      <c r="AH11" s="379"/>
      <c r="AI11" s="467"/>
      <c r="AJ11" s="467"/>
      <c r="AK11" s="470"/>
      <c r="AL11" s="322"/>
      <c r="AM11" s="322"/>
      <c r="AN11" s="322"/>
      <c r="AO11" s="323"/>
      <c r="AP11" s="167"/>
      <c r="AQ11" s="111"/>
      <c r="AR11" s="111"/>
      <c r="AS11" s="111"/>
      <c r="AT11" s="111"/>
      <c r="AU11" s="111"/>
      <c r="AV11" s="111"/>
      <c r="AW11" s="111"/>
      <c r="AX11" s="293"/>
      <c r="AY11" s="294"/>
      <c r="AZ11" s="294"/>
      <c r="BA11" s="294"/>
      <c r="BB11" s="294"/>
      <c r="BC11" s="295"/>
      <c r="BD11" s="415"/>
      <c r="BE11" s="416"/>
      <c r="BF11" s="416"/>
      <c r="BG11" s="416"/>
      <c r="BH11" s="416"/>
      <c r="BI11" s="417"/>
      <c r="BJ11" s="449"/>
      <c r="BK11" s="108"/>
      <c r="BL11" s="108"/>
    </row>
    <row r="12" spans="1:64" ht="14.25">
      <c r="A12" s="134"/>
      <c r="B12" s="378">
        <v>4</v>
      </c>
      <c r="C12" s="451" t="s">
        <v>13</v>
      </c>
      <c r="D12" s="452"/>
      <c r="E12" s="324" t="str">
        <f>IF('so-data'!$E$14="","",'so-data'!$E$14)</f>
        <v>トウキョウトチヨダクオタスケマチ１－２－３</v>
      </c>
      <c r="F12" s="325"/>
      <c r="G12" s="325"/>
      <c r="H12" s="325"/>
      <c r="I12" s="325"/>
      <c r="J12" s="325"/>
      <c r="K12" s="325"/>
      <c r="L12" s="325"/>
      <c r="M12" s="325"/>
      <c r="N12" s="325"/>
      <c r="O12" s="325"/>
      <c r="P12" s="325"/>
      <c r="Q12" s="325"/>
      <c r="R12" s="296"/>
      <c r="S12" s="297"/>
      <c r="T12" s="297"/>
      <c r="U12" s="297"/>
      <c r="V12" s="297"/>
      <c r="W12" s="298"/>
      <c r="X12" s="418"/>
      <c r="Y12" s="419"/>
      <c r="Z12" s="419"/>
      <c r="AA12" s="419"/>
      <c r="AB12" s="419"/>
      <c r="AC12" s="420"/>
      <c r="AD12" s="449"/>
      <c r="AE12" s="5"/>
      <c r="AF12" s="5"/>
      <c r="AG12" s="80"/>
      <c r="AH12" s="378">
        <v>4</v>
      </c>
      <c r="AI12" s="451" t="s">
        <v>13</v>
      </c>
      <c r="AJ12" s="452"/>
      <c r="AK12" s="325" t="str">
        <f>IF('so-data'!$E$14="","",'so-data'!$E$14)</f>
        <v>トウキョウトチヨダクオタスケマチ１－２－３</v>
      </c>
      <c r="AL12" s="325"/>
      <c r="AM12" s="325"/>
      <c r="AN12" s="325"/>
      <c r="AO12" s="325"/>
      <c r="AP12" s="325"/>
      <c r="AQ12" s="325"/>
      <c r="AR12" s="325"/>
      <c r="AS12" s="325"/>
      <c r="AT12" s="325"/>
      <c r="AU12" s="325"/>
      <c r="AV12" s="325"/>
      <c r="AW12" s="325"/>
      <c r="AX12" s="296"/>
      <c r="AY12" s="297"/>
      <c r="AZ12" s="297"/>
      <c r="BA12" s="297"/>
      <c r="BB12" s="297"/>
      <c r="BC12" s="298"/>
      <c r="BD12" s="418"/>
      <c r="BE12" s="419"/>
      <c r="BF12" s="419"/>
      <c r="BG12" s="419"/>
      <c r="BH12" s="419"/>
      <c r="BI12" s="420"/>
      <c r="BJ12" s="449"/>
      <c r="BK12" s="8"/>
      <c r="BL12" s="8"/>
    </row>
    <row r="13" spans="1:64" ht="12" customHeight="1">
      <c r="A13" s="80"/>
      <c r="B13" s="379"/>
      <c r="C13" s="453" t="s">
        <v>159</v>
      </c>
      <c r="D13" s="454"/>
      <c r="E13" s="439" t="str">
        <f>IF('so-data'!$E$15="","",'so-data'!$E$15)</f>
        <v>東京都千代田区御助町１－２－３御助ビル４階</v>
      </c>
      <c r="F13" s="425"/>
      <c r="G13" s="425"/>
      <c r="H13" s="425"/>
      <c r="I13" s="425"/>
      <c r="J13" s="425"/>
      <c r="K13" s="425"/>
      <c r="L13" s="425"/>
      <c r="M13" s="425"/>
      <c r="N13" s="425"/>
      <c r="O13" s="425"/>
      <c r="P13" s="425"/>
      <c r="Q13" s="425"/>
      <c r="R13" s="293" t="s">
        <v>158</v>
      </c>
      <c r="S13" s="294"/>
      <c r="T13" s="294"/>
      <c r="U13" s="294"/>
      <c r="V13" s="294"/>
      <c r="W13" s="295"/>
      <c r="X13" s="443">
        <f>IF('so-data'!$E$30="","",'so-data'!$E$30)</f>
        <v>3</v>
      </c>
      <c r="Y13" s="444"/>
      <c r="Z13" s="444"/>
      <c r="AA13" s="444"/>
      <c r="AB13" s="444"/>
      <c r="AC13" s="131"/>
      <c r="AD13" s="449"/>
      <c r="AE13" s="5"/>
      <c r="AF13" s="5"/>
      <c r="AG13" s="80"/>
      <c r="AH13" s="379"/>
      <c r="AI13" s="453" t="s">
        <v>127</v>
      </c>
      <c r="AJ13" s="454"/>
      <c r="AK13" s="425" t="str">
        <f>IF('so-data'!$E$15="","",'so-data'!$E$15)</f>
        <v>東京都千代田区御助町１－２－３御助ビル４階</v>
      </c>
      <c r="AL13" s="425"/>
      <c r="AM13" s="425"/>
      <c r="AN13" s="425"/>
      <c r="AO13" s="425"/>
      <c r="AP13" s="425"/>
      <c r="AQ13" s="425"/>
      <c r="AR13" s="425"/>
      <c r="AS13" s="425"/>
      <c r="AT13" s="425"/>
      <c r="AU13" s="425"/>
      <c r="AV13" s="425"/>
      <c r="AW13" s="425"/>
      <c r="AX13" s="293" t="s">
        <v>158</v>
      </c>
      <c r="AY13" s="294"/>
      <c r="AZ13" s="294"/>
      <c r="BA13" s="294"/>
      <c r="BB13" s="294"/>
      <c r="BC13" s="295"/>
      <c r="BD13" s="443">
        <f>IF('so-data'!$E$30="","",'so-data'!$E$30)</f>
        <v>3</v>
      </c>
      <c r="BE13" s="444"/>
      <c r="BF13" s="444"/>
      <c r="BG13" s="444"/>
      <c r="BH13" s="444"/>
      <c r="BI13" s="131"/>
      <c r="BJ13" s="449"/>
      <c r="BK13" s="8"/>
      <c r="BL13" s="8"/>
    </row>
    <row r="14" spans="1:64" s="109" customFormat="1" ht="9" customHeight="1">
      <c r="A14" s="105"/>
      <c r="B14" s="379"/>
      <c r="C14" s="455"/>
      <c r="D14" s="454"/>
      <c r="E14" s="440"/>
      <c r="F14" s="426"/>
      <c r="G14" s="426"/>
      <c r="H14" s="426"/>
      <c r="I14" s="426"/>
      <c r="J14" s="426"/>
      <c r="K14" s="426"/>
      <c r="L14" s="426"/>
      <c r="M14" s="426"/>
      <c r="N14" s="426"/>
      <c r="O14" s="426"/>
      <c r="P14" s="426"/>
      <c r="Q14" s="426"/>
      <c r="R14" s="293"/>
      <c r="S14" s="294"/>
      <c r="T14" s="294"/>
      <c r="U14" s="294"/>
      <c r="V14" s="294"/>
      <c r="W14" s="295"/>
      <c r="X14" s="445"/>
      <c r="Y14" s="446"/>
      <c r="Z14" s="446"/>
      <c r="AA14" s="446"/>
      <c r="AB14" s="446"/>
      <c r="AC14" s="132"/>
      <c r="AD14" s="449"/>
      <c r="AE14" s="107"/>
      <c r="AF14" s="107"/>
      <c r="AG14" s="105"/>
      <c r="AH14" s="379"/>
      <c r="AI14" s="455"/>
      <c r="AJ14" s="454"/>
      <c r="AK14" s="426"/>
      <c r="AL14" s="426"/>
      <c r="AM14" s="426"/>
      <c r="AN14" s="426"/>
      <c r="AO14" s="426"/>
      <c r="AP14" s="426"/>
      <c r="AQ14" s="426"/>
      <c r="AR14" s="426"/>
      <c r="AS14" s="426"/>
      <c r="AT14" s="426"/>
      <c r="AU14" s="426"/>
      <c r="AV14" s="426"/>
      <c r="AW14" s="426"/>
      <c r="AX14" s="293"/>
      <c r="AY14" s="294"/>
      <c r="AZ14" s="294"/>
      <c r="BA14" s="294"/>
      <c r="BB14" s="294"/>
      <c r="BC14" s="295"/>
      <c r="BD14" s="445"/>
      <c r="BE14" s="446"/>
      <c r="BF14" s="446"/>
      <c r="BG14" s="446"/>
      <c r="BH14" s="446"/>
      <c r="BI14" s="132"/>
      <c r="BJ14" s="449"/>
      <c r="BK14" s="108"/>
      <c r="BL14" s="108"/>
    </row>
    <row r="15" spans="1:64" s="109" customFormat="1" ht="9" customHeight="1">
      <c r="A15" s="105"/>
      <c r="B15" s="379"/>
      <c r="C15" s="455"/>
      <c r="D15" s="454"/>
      <c r="E15" s="440"/>
      <c r="F15" s="426"/>
      <c r="G15" s="426"/>
      <c r="H15" s="426"/>
      <c r="I15" s="426"/>
      <c r="J15" s="426"/>
      <c r="K15" s="426"/>
      <c r="L15" s="426"/>
      <c r="M15" s="426"/>
      <c r="N15" s="426"/>
      <c r="O15" s="426"/>
      <c r="P15" s="426"/>
      <c r="Q15" s="426"/>
      <c r="R15" s="296"/>
      <c r="S15" s="297"/>
      <c r="T15" s="297"/>
      <c r="U15" s="297"/>
      <c r="V15" s="297"/>
      <c r="W15" s="298"/>
      <c r="X15" s="447"/>
      <c r="Y15" s="448"/>
      <c r="Z15" s="448"/>
      <c r="AA15" s="448"/>
      <c r="AB15" s="448"/>
      <c r="AC15" s="133"/>
      <c r="AD15" s="106"/>
      <c r="AE15" s="107"/>
      <c r="AF15" s="107"/>
      <c r="AG15" s="105"/>
      <c r="AH15" s="379"/>
      <c r="AI15" s="455"/>
      <c r="AJ15" s="454"/>
      <c r="AK15" s="426"/>
      <c r="AL15" s="426"/>
      <c r="AM15" s="426"/>
      <c r="AN15" s="426"/>
      <c r="AO15" s="426"/>
      <c r="AP15" s="426"/>
      <c r="AQ15" s="426"/>
      <c r="AR15" s="426"/>
      <c r="AS15" s="426"/>
      <c r="AT15" s="426"/>
      <c r="AU15" s="426"/>
      <c r="AV15" s="426"/>
      <c r="AW15" s="426"/>
      <c r="AX15" s="296"/>
      <c r="AY15" s="297"/>
      <c r="AZ15" s="297"/>
      <c r="BA15" s="297"/>
      <c r="BB15" s="297"/>
      <c r="BC15" s="298"/>
      <c r="BD15" s="447"/>
      <c r="BE15" s="448"/>
      <c r="BF15" s="448"/>
      <c r="BG15" s="448"/>
      <c r="BH15" s="448"/>
      <c r="BI15" s="133"/>
      <c r="BJ15" s="106"/>
      <c r="BK15" s="112"/>
      <c r="BL15" s="112"/>
    </row>
    <row r="16" spans="1:64" ht="12" customHeight="1">
      <c r="A16" s="80"/>
      <c r="B16" s="450"/>
      <c r="C16" s="456"/>
      <c r="D16" s="457"/>
      <c r="E16" s="427" t="s">
        <v>8</v>
      </c>
      <c r="F16" s="427"/>
      <c r="G16" s="427"/>
      <c r="H16" s="428" t="str">
        <f>IF('so-data'!$E$16="","",'so-data'!$E$16)</f>
        <v>０３－１２３４－５６７８</v>
      </c>
      <c r="I16" s="428"/>
      <c r="J16" s="428"/>
      <c r="K16" s="428"/>
      <c r="L16" s="428"/>
      <c r="M16" s="428"/>
      <c r="N16" s="428"/>
      <c r="O16" s="428"/>
      <c r="P16" s="428"/>
      <c r="Q16" s="428"/>
      <c r="R16" s="397">
        <v>14</v>
      </c>
      <c r="S16" s="299" t="s">
        <v>98</v>
      </c>
      <c r="T16" s="299"/>
      <c r="U16" s="299"/>
      <c r="V16" s="299"/>
      <c r="W16" s="380"/>
      <c r="X16" s="398">
        <f>IF('so-data'!$E$31="","",'so-data'!$E$31)</f>
        <v>45</v>
      </c>
      <c r="Y16" s="399"/>
      <c r="Z16" s="399"/>
      <c r="AA16" s="399"/>
      <c r="AB16" s="399"/>
      <c r="AC16" s="306" t="s">
        <v>9</v>
      </c>
      <c r="AD16" s="4"/>
      <c r="AE16" s="5"/>
      <c r="AF16" s="5"/>
      <c r="AG16" s="80"/>
      <c r="AH16" s="450"/>
      <c r="AI16" s="456"/>
      <c r="AJ16" s="457"/>
      <c r="AK16" s="427" t="s">
        <v>8</v>
      </c>
      <c r="AL16" s="427"/>
      <c r="AM16" s="427"/>
      <c r="AN16" s="428" t="str">
        <f>IF('so-data'!$E$16="","",'so-data'!$E$16)</f>
        <v>０３－１２３４－５６７８</v>
      </c>
      <c r="AO16" s="428"/>
      <c r="AP16" s="428"/>
      <c r="AQ16" s="428"/>
      <c r="AR16" s="428"/>
      <c r="AS16" s="428"/>
      <c r="AT16" s="428"/>
      <c r="AU16" s="428"/>
      <c r="AV16" s="428"/>
      <c r="AW16" s="428"/>
      <c r="AX16" s="397">
        <v>14</v>
      </c>
      <c r="AY16" s="299" t="s">
        <v>98</v>
      </c>
      <c r="AZ16" s="299"/>
      <c r="BA16" s="299"/>
      <c r="BB16" s="299"/>
      <c r="BC16" s="380"/>
      <c r="BD16" s="398">
        <f>IF('so-data'!$E$31="","",'so-data'!$E$31)</f>
        <v>45</v>
      </c>
      <c r="BE16" s="399"/>
      <c r="BF16" s="399"/>
      <c r="BG16" s="399"/>
      <c r="BH16" s="399"/>
      <c r="BI16" s="306" t="s">
        <v>9</v>
      </c>
      <c r="BJ16" s="4"/>
      <c r="BK16" s="1"/>
      <c r="BL16" s="1"/>
    </row>
    <row r="17" spans="1:64" s="109" customFormat="1" ht="9" customHeight="1">
      <c r="A17" s="105"/>
      <c r="B17" s="378">
        <v>5</v>
      </c>
      <c r="C17" s="300" t="s">
        <v>13</v>
      </c>
      <c r="D17" s="301"/>
      <c r="E17" s="441" t="str">
        <f>IF('so-data'!$E$17="","",'so-data'!$E$17)</f>
        <v>カブシキガイシャ　レスキュー　レンジャーズ</v>
      </c>
      <c r="F17" s="442"/>
      <c r="G17" s="442"/>
      <c r="H17" s="442"/>
      <c r="I17" s="442"/>
      <c r="J17" s="442"/>
      <c r="K17" s="442"/>
      <c r="L17" s="442"/>
      <c r="M17" s="442"/>
      <c r="N17" s="442"/>
      <c r="O17" s="442"/>
      <c r="P17" s="442"/>
      <c r="Q17" s="442"/>
      <c r="R17" s="397"/>
      <c r="S17" s="381"/>
      <c r="T17" s="381"/>
      <c r="U17" s="381"/>
      <c r="V17" s="381"/>
      <c r="W17" s="382"/>
      <c r="X17" s="400"/>
      <c r="Y17" s="401"/>
      <c r="Z17" s="401"/>
      <c r="AA17" s="401"/>
      <c r="AB17" s="401"/>
      <c r="AC17" s="307"/>
      <c r="AD17" s="106"/>
      <c r="AE17" s="107"/>
      <c r="AF17" s="107"/>
      <c r="AG17" s="105"/>
      <c r="AH17" s="378">
        <v>5</v>
      </c>
      <c r="AI17" s="300" t="s">
        <v>13</v>
      </c>
      <c r="AJ17" s="301"/>
      <c r="AK17" s="442" t="str">
        <f>IF('so-data'!$E$17="","",'so-data'!$E$17)</f>
        <v>カブシキガイシャ　レスキュー　レンジャーズ</v>
      </c>
      <c r="AL17" s="442"/>
      <c r="AM17" s="442"/>
      <c r="AN17" s="442"/>
      <c r="AO17" s="442"/>
      <c r="AP17" s="442"/>
      <c r="AQ17" s="442"/>
      <c r="AR17" s="442"/>
      <c r="AS17" s="442"/>
      <c r="AT17" s="442"/>
      <c r="AU17" s="442"/>
      <c r="AV17" s="442"/>
      <c r="AW17" s="442"/>
      <c r="AX17" s="397"/>
      <c r="AY17" s="381"/>
      <c r="AZ17" s="381"/>
      <c r="BA17" s="381"/>
      <c r="BB17" s="381"/>
      <c r="BC17" s="382"/>
      <c r="BD17" s="400"/>
      <c r="BE17" s="401"/>
      <c r="BF17" s="401"/>
      <c r="BG17" s="401"/>
      <c r="BH17" s="401"/>
      <c r="BI17" s="307"/>
      <c r="BJ17" s="106"/>
      <c r="BK17" s="108"/>
      <c r="BL17" s="108"/>
    </row>
    <row r="18" spans="1:64" s="109" customFormat="1" ht="9" customHeight="1">
      <c r="A18" s="105"/>
      <c r="B18" s="379"/>
      <c r="C18" s="302"/>
      <c r="D18" s="303"/>
      <c r="E18" s="324"/>
      <c r="F18" s="325"/>
      <c r="G18" s="325"/>
      <c r="H18" s="325"/>
      <c r="I18" s="325"/>
      <c r="J18" s="325"/>
      <c r="K18" s="325"/>
      <c r="L18" s="325"/>
      <c r="M18" s="325"/>
      <c r="N18" s="325"/>
      <c r="O18" s="325"/>
      <c r="P18" s="325"/>
      <c r="Q18" s="325"/>
      <c r="R18" s="378"/>
      <c r="S18" s="381"/>
      <c r="T18" s="381"/>
      <c r="U18" s="381"/>
      <c r="V18" s="381"/>
      <c r="W18" s="382"/>
      <c r="X18" s="402"/>
      <c r="Y18" s="403"/>
      <c r="Z18" s="403"/>
      <c r="AA18" s="403"/>
      <c r="AB18" s="403"/>
      <c r="AC18" s="308"/>
      <c r="AD18" s="106"/>
      <c r="AE18" s="107"/>
      <c r="AF18" s="107"/>
      <c r="AG18" s="105"/>
      <c r="AH18" s="379"/>
      <c r="AI18" s="302"/>
      <c r="AJ18" s="303"/>
      <c r="AK18" s="325"/>
      <c r="AL18" s="325"/>
      <c r="AM18" s="325"/>
      <c r="AN18" s="325"/>
      <c r="AO18" s="325"/>
      <c r="AP18" s="325"/>
      <c r="AQ18" s="325"/>
      <c r="AR18" s="325"/>
      <c r="AS18" s="325"/>
      <c r="AT18" s="325"/>
      <c r="AU18" s="325"/>
      <c r="AV18" s="325"/>
      <c r="AW18" s="325"/>
      <c r="AX18" s="378"/>
      <c r="AY18" s="381"/>
      <c r="AZ18" s="381"/>
      <c r="BA18" s="381"/>
      <c r="BB18" s="381"/>
      <c r="BC18" s="382"/>
      <c r="BD18" s="402"/>
      <c r="BE18" s="403"/>
      <c r="BF18" s="403"/>
      <c r="BG18" s="403"/>
      <c r="BH18" s="403"/>
      <c r="BI18" s="308"/>
      <c r="BJ18" s="106"/>
      <c r="BK18" s="108"/>
      <c r="BL18" s="108"/>
    </row>
    <row r="19" spans="2:62" ht="11.25" customHeight="1">
      <c r="B19" s="379"/>
      <c r="C19" s="453" t="s">
        <v>101</v>
      </c>
      <c r="D19" s="464"/>
      <c r="E19" s="356" t="str">
        <f>IF('so-data'!$E$18="","",'so-data'!$E$18)</f>
        <v>株式会社ＲＥＳＣＵＥ ＲＡＮＧＥＲＳ</v>
      </c>
      <c r="F19" s="357"/>
      <c r="G19" s="357"/>
      <c r="H19" s="357"/>
      <c r="I19" s="357"/>
      <c r="J19" s="357"/>
      <c r="K19" s="357"/>
      <c r="L19" s="357"/>
      <c r="M19" s="357"/>
      <c r="N19" s="357"/>
      <c r="O19" s="357"/>
      <c r="P19" s="357"/>
      <c r="Q19" s="357"/>
      <c r="R19" s="378">
        <v>15</v>
      </c>
      <c r="S19" s="299" t="s">
        <v>121</v>
      </c>
      <c r="T19" s="299"/>
      <c r="U19" s="299"/>
      <c r="V19" s="299"/>
      <c r="W19" s="380"/>
      <c r="X19" s="393">
        <f>IF('so-data'!$AC$36=0,"",'so-data'!$AC$36)</f>
        <v>11</v>
      </c>
      <c r="Y19" s="394"/>
      <c r="Z19" s="394"/>
      <c r="AA19" s="394"/>
      <c r="AB19" s="394"/>
      <c r="AC19" s="309" t="s">
        <v>9</v>
      </c>
      <c r="AD19" s="4"/>
      <c r="AE19" s="5"/>
      <c r="AF19" s="5"/>
      <c r="AH19" s="379"/>
      <c r="AI19" s="453" t="s">
        <v>101</v>
      </c>
      <c r="AJ19" s="464"/>
      <c r="AK19" s="357" t="str">
        <f>IF('so-data'!$E$18="","",'so-data'!$E$18)</f>
        <v>株式会社ＲＥＳＣＵＥ ＲＡＮＧＥＲＳ</v>
      </c>
      <c r="AL19" s="357"/>
      <c r="AM19" s="357"/>
      <c r="AN19" s="357"/>
      <c r="AO19" s="357"/>
      <c r="AP19" s="357"/>
      <c r="AQ19" s="357"/>
      <c r="AR19" s="357"/>
      <c r="AS19" s="357"/>
      <c r="AT19" s="357"/>
      <c r="AU19" s="357"/>
      <c r="AV19" s="357"/>
      <c r="AW19" s="357"/>
      <c r="AX19" s="378">
        <v>15</v>
      </c>
      <c r="AY19" s="299" t="s">
        <v>121</v>
      </c>
      <c r="AZ19" s="299"/>
      <c r="BA19" s="299"/>
      <c r="BB19" s="299"/>
      <c r="BC19" s="380"/>
      <c r="BD19" s="393">
        <f>IF('so-data'!$AD$36=0,"",'so-data'!$AD$36)</f>
        <v>41</v>
      </c>
      <c r="BE19" s="394"/>
      <c r="BF19" s="394"/>
      <c r="BG19" s="394"/>
      <c r="BH19" s="394"/>
      <c r="BI19" s="309" t="s">
        <v>9</v>
      </c>
      <c r="BJ19" s="4"/>
    </row>
    <row r="20" spans="2:62" ht="10.5" customHeight="1">
      <c r="B20" s="379"/>
      <c r="C20" s="453"/>
      <c r="D20" s="464"/>
      <c r="E20" s="358"/>
      <c r="F20" s="359"/>
      <c r="G20" s="359"/>
      <c r="H20" s="359"/>
      <c r="I20" s="359"/>
      <c r="J20" s="359"/>
      <c r="K20" s="359"/>
      <c r="L20" s="359"/>
      <c r="M20" s="359"/>
      <c r="N20" s="359"/>
      <c r="O20" s="359"/>
      <c r="P20" s="359"/>
      <c r="Q20" s="359"/>
      <c r="R20" s="379"/>
      <c r="S20" s="381"/>
      <c r="T20" s="381"/>
      <c r="U20" s="381"/>
      <c r="V20" s="381"/>
      <c r="W20" s="382"/>
      <c r="X20" s="393"/>
      <c r="Y20" s="394"/>
      <c r="Z20" s="394"/>
      <c r="AA20" s="394"/>
      <c r="AB20" s="394"/>
      <c r="AC20" s="309"/>
      <c r="AD20" s="4"/>
      <c r="AE20" s="5"/>
      <c r="AF20" s="5"/>
      <c r="AH20" s="379"/>
      <c r="AI20" s="453"/>
      <c r="AJ20" s="464"/>
      <c r="AK20" s="359"/>
      <c r="AL20" s="359"/>
      <c r="AM20" s="359"/>
      <c r="AN20" s="359"/>
      <c r="AO20" s="359"/>
      <c r="AP20" s="359"/>
      <c r="AQ20" s="359"/>
      <c r="AR20" s="359"/>
      <c r="AS20" s="359"/>
      <c r="AT20" s="359"/>
      <c r="AU20" s="359"/>
      <c r="AV20" s="359"/>
      <c r="AW20" s="359"/>
      <c r="AX20" s="379"/>
      <c r="AY20" s="381"/>
      <c r="AZ20" s="381"/>
      <c r="BA20" s="381"/>
      <c r="BB20" s="381"/>
      <c r="BC20" s="382"/>
      <c r="BD20" s="393"/>
      <c r="BE20" s="394"/>
      <c r="BF20" s="394"/>
      <c r="BG20" s="394"/>
      <c r="BH20" s="394"/>
      <c r="BI20" s="309"/>
      <c r="BJ20" s="4"/>
    </row>
    <row r="21" spans="2:62" ht="10.5" customHeight="1">
      <c r="B21" s="379"/>
      <c r="C21" s="453"/>
      <c r="D21" s="464"/>
      <c r="E21" s="358"/>
      <c r="F21" s="359"/>
      <c r="G21" s="359"/>
      <c r="H21" s="359"/>
      <c r="I21" s="359"/>
      <c r="J21" s="359"/>
      <c r="K21" s="359"/>
      <c r="L21" s="359"/>
      <c r="M21" s="359"/>
      <c r="N21" s="359"/>
      <c r="O21" s="359"/>
      <c r="P21" s="359"/>
      <c r="Q21" s="359"/>
      <c r="R21" s="128"/>
      <c r="S21" s="383"/>
      <c r="T21" s="383"/>
      <c r="U21" s="383"/>
      <c r="V21" s="383"/>
      <c r="W21" s="384"/>
      <c r="X21" s="393"/>
      <c r="Y21" s="394"/>
      <c r="Z21" s="394"/>
      <c r="AA21" s="394"/>
      <c r="AB21" s="394"/>
      <c r="AC21" s="309"/>
      <c r="AD21" s="4"/>
      <c r="AE21" s="5"/>
      <c r="AF21" s="5"/>
      <c r="AH21" s="379"/>
      <c r="AI21" s="453"/>
      <c r="AJ21" s="464"/>
      <c r="AK21" s="359"/>
      <c r="AL21" s="359"/>
      <c r="AM21" s="359"/>
      <c r="AN21" s="359"/>
      <c r="AO21" s="359"/>
      <c r="AP21" s="359"/>
      <c r="AQ21" s="359"/>
      <c r="AR21" s="359"/>
      <c r="AS21" s="359"/>
      <c r="AT21" s="359"/>
      <c r="AU21" s="359"/>
      <c r="AV21" s="359"/>
      <c r="AW21" s="359"/>
      <c r="AX21" s="128"/>
      <c r="AY21" s="383"/>
      <c r="AZ21" s="383"/>
      <c r="BA21" s="383"/>
      <c r="BB21" s="383"/>
      <c r="BC21" s="384"/>
      <c r="BD21" s="393"/>
      <c r="BE21" s="394"/>
      <c r="BF21" s="394"/>
      <c r="BG21" s="394"/>
      <c r="BH21" s="394"/>
      <c r="BI21" s="309"/>
      <c r="BJ21" s="4"/>
    </row>
    <row r="22" spans="2:62" ht="11.25" customHeight="1">
      <c r="B22" s="450"/>
      <c r="C22" s="471"/>
      <c r="D22" s="472"/>
      <c r="E22" s="360"/>
      <c r="F22" s="361"/>
      <c r="G22" s="361"/>
      <c r="H22" s="361"/>
      <c r="I22" s="361"/>
      <c r="J22" s="361"/>
      <c r="K22" s="361"/>
      <c r="L22" s="361"/>
      <c r="M22" s="361"/>
      <c r="N22" s="361"/>
      <c r="O22" s="361"/>
      <c r="P22" s="361"/>
      <c r="Q22" s="361"/>
      <c r="R22" s="378">
        <v>16</v>
      </c>
      <c r="S22" s="299" t="s">
        <v>122</v>
      </c>
      <c r="T22" s="299"/>
      <c r="U22" s="299"/>
      <c r="V22" s="299"/>
      <c r="W22" s="380"/>
      <c r="X22" s="391">
        <f>IF('so-data'!$AC$35=0,"",'so-data'!$AC$35)</f>
        <v>1</v>
      </c>
      <c r="Y22" s="392"/>
      <c r="Z22" s="392"/>
      <c r="AA22" s="392"/>
      <c r="AB22" s="392"/>
      <c r="AC22" s="387" t="s">
        <v>9</v>
      </c>
      <c r="AD22" s="4"/>
      <c r="AE22" s="5"/>
      <c r="AF22" s="5"/>
      <c r="AH22" s="450"/>
      <c r="AI22" s="471"/>
      <c r="AJ22" s="472"/>
      <c r="AK22" s="361"/>
      <c r="AL22" s="361"/>
      <c r="AM22" s="361"/>
      <c r="AN22" s="361"/>
      <c r="AO22" s="361"/>
      <c r="AP22" s="361"/>
      <c r="AQ22" s="361"/>
      <c r="AR22" s="361"/>
      <c r="AS22" s="361"/>
      <c r="AT22" s="361"/>
      <c r="AU22" s="361"/>
      <c r="AV22" s="361"/>
      <c r="AW22" s="361"/>
      <c r="AX22" s="378">
        <v>16</v>
      </c>
      <c r="AY22" s="299" t="s">
        <v>122</v>
      </c>
      <c r="AZ22" s="299"/>
      <c r="BA22" s="299"/>
      <c r="BB22" s="299"/>
      <c r="BC22" s="380"/>
      <c r="BD22" s="391">
        <f>IF('so-data'!$AD$35=0,"",'so-data'!$AD$35)</f>
        <v>6</v>
      </c>
      <c r="BE22" s="392"/>
      <c r="BF22" s="392"/>
      <c r="BG22" s="392"/>
      <c r="BH22" s="392"/>
      <c r="BI22" s="387" t="s">
        <v>9</v>
      </c>
      <c r="BJ22" s="4"/>
    </row>
    <row r="23" spans="2:62" ht="10.5" customHeight="1">
      <c r="B23" s="379">
        <v>6</v>
      </c>
      <c r="C23" s="453" t="s">
        <v>107</v>
      </c>
      <c r="D23" s="464"/>
      <c r="E23" s="356" t="str">
        <f>IF('so-data'!$E$19="","",'so-data'!$E$19)&amp;"　"&amp;IF('so-data'!$E$20="","",'so-data'!$E$20)</f>
        <v>代表取締役　総括　太郎</v>
      </c>
      <c r="F23" s="357"/>
      <c r="G23" s="357"/>
      <c r="H23" s="357"/>
      <c r="I23" s="357"/>
      <c r="J23" s="357"/>
      <c r="K23" s="357"/>
      <c r="L23" s="357"/>
      <c r="M23" s="357"/>
      <c r="N23" s="357"/>
      <c r="O23" s="357"/>
      <c r="P23" s="357"/>
      <c r="Q23" s="357"/>
      <c r="R23" s="379"/>
      <c r="S23" s="381"/>
      <c r="T23" s="381"/>
      <c r="U23" s="381"/>
      <c r="V23" s="381"/>
      <c r="W23" s="382"/>
      <c r="X23" s="393"/>
      <c r="Y23" s="394"/>
      <c r="Z23" s="394"/>
      <c r="AA23" s="394"/>
      <c r="AB23" s="394"/>
      <c r="AC23" s="388"/>
      <c r="AD23" s="4"/>
      <c r="AE23" s="5"/>
      <c r="AF23" s="5"/>
      <c r="AH23" s="379">
        <v>6</v>
      </c>
      <c r="AI23" s="453" t="s">
        <v>100</v>
      </c>
      <c r="AJ23" s="464"/>
      <c r="AK23" s="356" t="str">
        <f>IF('so-data'!$E$19="","",'so-data'!$E$19)&amp;"　"&amp;IF('so-data'!$E$20="","",'so-data'!$E$20)</f>
        <v>代表取締役　総括　太郎</v>
      </c>
      <c r="AL23" s="357"/>
      <c r="AM23" s="357"/>
      <c r="AN23" s="357"/>
      <c r="AO23" s="357"/>
      <c r="AP23" s="357"/>
      <c r="AQ23" s="357"/>
      <c r="AR23" s="357"/>
      <c r="AS23" s="357"/>
      <c r="AT23" s="357"/>
      <c r="AU23" s="357"/>
      <c r="AV23" s="357"/>
      <c r="AW23" s="357"/>
      <c r="AX23" s="379"/>
      <c r="AY23" s="381"/>
      <c r="AZ23" s="381"/>
      <c r="BA23" s="381"/>
      <c r="BB23" s="381"/>
      <c r="BC23" s="382"/>
      <c r="BD23" s="393"/>
      <c r="BE23" s="394"/>
      <c r="BF23" s="394"/>
      <c r="BG23" s="394"/>
      <c r="BH23" s="394"/>
      <c r="BI23" s="388"/>
      <c r="BJ23" s="4"/>
    </row>
    <row r="24" spans="2:62" ht="10.5" customHeight="1">
      <c r="B24" s="379"/>
      <c r="C24" s="453"/>
      <c r="D24" s="464"/>
      <c r="E24" s="358"/>
      <c r="F24" s="359"/>
      <c r="G24" s="359"/>
      <c r="H24" s="359"/>
      <c r="I24" s="359"/>
      <c r="J24" s="359"/>
      <c r="K24" s="359"/>
      <c r="L24" s="359"/>
      <c r="M24" s="359"/>
      <c r="N24" s="359"/>
      <c r="O24" s="359"/>
      <c r="P24" s="359"/>
      <c r="Q24" s="359"/>
      <c r="R24" s="128"/>
      <c r="S24" s="383"/>
      <c r="T24" s="383"/>
      <c r="U24" s="383"/>
      <c r="V24" s="383"/>
      <c r="W24" s="384"/>
      <c r="X24" s="395"/>
      <c r="Y24" s="396"/>
      <c r="Z24" s="396"/>
      <c r="AA24" s="396"/>
      <c r="AB24" s="396"/>
      <c r="AC24" s="389"/>
      <c r="AD24" s="4"/>
      <c r="AE24" s="5"/>
      <c r="AF24" s="5"/>
      <c r="AH24" s="379"/>
      <c r="AI24" s="453"/>
      <c r="AJ24" s="464"/>
      <c r="AK24" s="358"/>
      <c r="AL24" s="359"/>
      <c r="AM24" s="359"/>
      <c r="AN24" s="359"/>
      <c r="AO24" s="359"/>
      <c r="AP24" s="359"/>
      <c r="AQ24" s="359"/>
      <c r="AR24" s="359"/>
      <c r="AS24" s="359"/>
      <c r="AT24" s="359"/>
      <c r="AU24" s="359"/>
      <c r="AV24" s="359"/>
      <c r="AW24" s="359"/>
      <c r="AX24" s="128"/>
      <c r="AY24" s="383"/>
      <c r="AZ24" s="383"/>
      <c r="BA24" s="383"/>
      <c r="BB24" s="383"/>
      <c r="BC24" s="384"/>
      <c r="BD24" s="395"/>
      <c r="BE24" s="396"/>
      <c r="BF24" s="396"/>
      <c r="BG24" s="396"/>
      <c r="BH24" s="396"/>
      <c r="BI24" s="389"/>
      <c r="BJ24" s="4"/>
    </row>
    <row r="25" spans="2:62" s="102" customFormat="1" ht="6.75" customHeight="1">
      <c r="B25" s="450"/>
      <c r="C25" s="471"/>
      <c r="D25" s="472"/>
      <c r="E25" s="360"/>
      <c r="F25" s="361"/>
      <c r="G25" s="361"/>
      <c r="H25" s="361"/>
      <c r="I25" s="361"/>
      <c r="J25" s="361"/>
      <c r="K25" s="361"/>
      <c r="L25" s="361"/>
      <c r="M25" s="361"/>
      <c r="N25" s="361"/>
      <c r="O25" s="361"/>
      <c r="P25" s="361"/>
      <c r="Q25" s="361"/>
      <c r="R25" s="378">
        <v>17</v>
      </c>
      <c r="S25" s="299" t="s">
        <v>152</v>
      </c>
      <c r="T25" s="300"/>
      <c r="U25" s="300"/>
      <c r="V25" s="300"/>
      <c r="W25" s="301"/>
      <c r="X25" s="281" t="str">
        <f>IF('so-data'!$E$32="","",'so-data'!$E$32)</f>
        <v>東京</v>
      </c>
      <c r="Y25" s="282"/>
      <c r="Z25" s="282"/>
      <c r="AA25" s="282"/>
      <c r="AB25" s="282"/>
      <c r="AC25" s="283"/>
      <c r="AD25" s="103"/>
      <c r="AE25" s="104"/>
      <c r="AF25" s="104"/>
      <c r="AH25" s="450"/>
      <c r="AI25" s="471"/>
      <c r="AJ25" s="472"/>
      <c r="AK25" s="360"/>
      <c r="AL25" s="361"/>
      <c r="AM25" s="361"/>
      <c r="AN25" s="361"/>
      <c r="AO25" s="361"/>
      <c r="AP25" s="361"/>
      <c r="AQ25" s="361"/>
      <c r="AR25" s="361"/>
      <c r="AS25" s="361"/>
      <c r="AT25" s="361"/>
      <c r="AU25" s="361"/>
      <c r="AV25" s="361"/>
      <c r="AW25" s="361"/>
      <c r="AX25" s="378">
        <v>17</v>
      </c>
      <c r="AY25" s="299" t="s">
        <v>152</v>
      </c>
      <c r="AZ25" s="300"/>
      <c r="BA25" s="300"/>
      <c r="BB25" s="300"/>
      <c r="BC25" s="301"/>
      <c r="BD25" s="281" t="str">
        <f>IF('so-data'!$E$32="","",'so-data'!$E$32)</f>
        <v>東京</v>
      </c>
      <c r="BE25" s="282"/>
      <c r="BF25" s="282"/>
      <c r="BG25" s="282"/>
      <c r="BH25" s="282"/>
      <c r="BI25" s="283"/>
      <c r="BJ25" s="103"/>
    </row>
    <row r="26" spans="2:62" s="102" customFormat="1" ht="6.75" customHeight="1">
      <c r="B26" s="378">
        <v>7</v>
      </c>
      <c r="C26" s="462" t="s">
        <v>102</v>
      </c>
      <c r="D26" s="463"/>
      <c r="E26" s="357" t="str">
        <f>IF('so-data'!$E$21="","",'so-data'!$E$21)</f>
        <v>支払　二郎</v>
      </c>
      <c r="F26" s="357"/>
      <c r="G26" s="357"/>
      <c r="H26" s="357"/>
      <c r="I26" s="357"/>
      <c r="J26" s="357"/>
      <c r="K26" s="357"/>
      <c r="L26" s="357"/>
      <c r="M26" s="357"/>
      <c r="N26" s="357"/>
      <c r="O26" s="357"/>
      <c r="P26" s="357"/>
      <c r="Q26" s="357"/>
      <c r="R26" s="379"/>
      <c r="S26" s="302"/>
      <c r="T26" s="302"/>
      <c r="U26" s="302"/>
      <c r="V26" s="302"/>
      <c r="W26" s="303"/>
      <c r="X26" s="284"/>
      <c r="Y26" s="285"/>
      <c r="Z26" s="285"/>
      <c r="AA26" s="285"/>
      <c r="AB26" s="285"/>
      <c r="AC26" s="286"/>
      <c r="AD26" s="103"/>
      <c r="AE26" s="104"/>
      <c r="AF26" s="104"/>
      <c r="AH26" s="378">
        <v>7</v>
      </c>
      <c r="AI26" s="462" t="s">
        <v>102</v>
      </c>
      <c r="AJ26" s="463"/>
      <c r="AK26" s="356" t="str">
        <f>IF('so-data'!$E$21="","",'so-data'!$E$21)</f>
        <v>支払　二郎</v>
      </c>
      <c r="AL26" s="357"/>
      <c r="AM26" s="357"/>
      <c r="AN26" s="357"/>
      <c r="AO26" s="357"/>
      <c r="AP26" s="357"/>
      <c r="AQ26" s="357"/>
      <c r="AR26" s="357"/>
      <c r="AS26" s="357"/>
      <c r="AT26" s="357"/>
      <c r="AU26" s="357"/>
      <c r="AV26" s="357"/>
      <c r="AW26" s="357"/>
      <c r="AX26" s="379"/>
      <c r="AY26" s="302"/>
      <c r="AZ26" s="302"/>
      <c r="BA26" s="302"/>
      <c r="BB26" s="302"/>
      <c r="BC26" s="303"/>
      <c r="BD26" s="284"/>
      <c r="BE26" s="285"/>
      <c r="BF26" s="285"/>
      <c r="BG26" s="285"/>
      <c r="BH26" s="285"/>
      <c r="BI26" s="286"/>
      <c r="BJ26" s="103"/>
    </row>
    <row r="27" spans="1:64" ht="10.5" customHeight="1">
      <c r="A27" s="3"/>
      <c r="B27" s="379"/>
      <c r="C27" s="453"/>
      <c r="D27" s="464"/>
      <c r="E27" s="359"/>
      <c r="F27" s="359"/>
      <c r="G27" s="359"/>
      <c r="H27" s="359"/>
      <c r="I27" s="359"/>
      <c r="J27" s="359"/>
      <c r="K27" s="359"/>
      <c r="L27" s="359"/>
      <c r="M27" s="359"/>
      <c r="N27" s="359"/>
      <c r="O27" s="359"/>
      <c r="P27" s="359"/>
      <c r="Q27" s="359"/>
      <c r="R27" s="379"/>
      <c r="S27" s="302"/>
      <c r="T27" s="302"/>
      <c r="U27" s="302"/>
      <c r="V27" s="302"/>
      <c r="W27" s="303"/>
      <c r="X27" s="284"/>
      <c r="Y27" s="285"/>
      <c r="Z27" s="285"/>
      <c r="AA27" s="285"/>
      <c r="AB27" s="285"/>
      <c r="AC27" s="286"/>
      <c r="AD27" s="4"/>
      <c r="AE27" s="5"/>
      <c r="AF27" s="5"/>
      <c r="AG27" s="3"/>
      <c r="AH27" s="379"/>
      <c r="AI27" s="453"/>
      <c r="AJ27" s="464"/>
      <c r="AK27" s="358"/>
      <c r="AL27" s="359"/>
      <c r="AM27" s="359"/>
      <c r="AN27" s="359"/>
      <c r="AO27" s="359"/>
      <c r="AP27" s="359"/>
      <c r="AQ27" s="359"/>
      <c r="AR27" s="359"/>
      <c r="AS27" s="359"/>
      <c r="AT27" s="359"/>
      <c r="AU27" s="359"/>
      <c r="AV27" s="359"/>
      <c r="AW27" s="359"/>
      <c r="AX27" s="379"/>
      <c r="AY27" s="302"/>
      <c r="AZ27" s="302"/>
      <c r="BA27" s="302"/>
      <c r="BB27" s="302"/>
      <c r="BC27" s="303"/>
      <c r="BD27" s="284"/>
      <c r="BE27" s="285"/>
      <c r="BF27" s="285"/>
      <c r="BG27" s="285"/>
      <c r="BH27" s="285"/>
      <c r="BI27" s="286"/>
      <c r="BJ27" s="4"/>
      <c r="BK27" s="3"/>
      <c r="BL27" s="3"/>
    </row>
    <row r="28" spans="1:64" ht="10.5" customHeight="1">
      <c r="A28" s="3"/>
      <c r="B28" s="379"/>
      <c r="C28" s="453"/>
      <c r="D28" s="464"/>
      <c r="E28" s="361"/>
      <c r="F28" s="361"/>
      <c r="G28" s="361"/>
      <c r="H28" s="361"/>
      <c r="I28" s="361"/>
      <c r="J28" s="361"/>
      <c r="K28" s="361"/>
      <c r="L28" s="361"/>
      <c r="M28" s="361"/>
      <c r="N28" s="361"/>
      <c r="O28" s="361"/>
      <c r="P28" s="361"/>
      <c r="Q28" s="361"/>
      <c r="R28" s="98"/>
      <c r="S28" s="304"/>
      <c r="T28" s="304"/>
      <c r="U28" s="304"/>
      <c r="V28" s="304"/>
      <c r="W28" s="305"/>
      <c r="X28" s="141"/>
      <c r="Y28" s="279" t="s">
        <v>154</v>
      </c>
      <c r="Z28" s="279"/>
      <c r="AA28" s="279"/>
      <c r="AB28" s="279"/>
      <c r="AC28" s="280"/>
      <c r="AD28" s="4"/>
      <c r="AE28" s="5"/>
      <c r="AF28" s="5"/>
      <c r="AG28" s="3"/>
      <c r="AH28" s="379"/>
      <c r="AI28" s="453"/>
      <c r="AJ28" s="464"/>
      <c r="AK28" s="360"/>
      <c r="AL28" s="361"/>
      <c r="AM28" s="361"/>
      <c r="AN28" s="361"/>
      <c r="AO28" s="361"/>
      <c r="AP28" s="361"/>
      <c r="AQ28" s="361"/>
      <c r="AR28" s="361"/>
      <c r="AS28" s="361"/>
      <c r="AT28" s="361"/>
      <c r="AU28" s="361"/>
      <c r="AV28" s="361"/>
      <c r="AW28" s="361"/>
      <c r="AX28" s="142"/>
      <c r="AY28" s="304"/>
      <c r="AZ28" s="304"/>
      <c r="BA28" s="304"/>
      <c r="BB28" s="304"/>
      <c r="BC28" s="305"/>
      <c r="BD28" s="141"/>
      <c r="BE28" s="279" t="s">
        <v>59</v>
      </c>
      <c r="BF28" s="279"/>
      <c r="BG28" s="279"/>
      <c r="BH28" s="279"/>
      <c r="BI28" s="280"/>
      <c r="BJ28" s="4"/>
      <c r="BK28" s="3"/>
      <c r="BL28" s="3"/>
    </row>
    <row r="29" spans="1:62" s="109" customFormat="1" ht="9">
      <c r="A29" s="105"/>
      <c r="B29" s="378">
        <v>8</v>
      </c>
      <c r="C29" s="458" t="s">
        <v>104</v>
      </c>
      <c r="D29" s="458"/>
      <c r="E29" s="326" t="str">
        <f>IF('so-data'!$E$22="","",'so-data'!$E$22)</f>
        <v>経理部経理課電算</v>
      </c>
      <c r="F29" s="327"/>
      <c r="G29" s="327"/>
      <c r="H29" s="327"/>
      <c r="I29" s="327"/>
      <c r="J29" s="330" t="s">
        <v>15</v>
      </c>
      <c r="K29" s="330"/>
      <c r="L29" s="332" t="str">
        <f>IF('so-data'!$E$23="","",'so-data'!$E$23)</f>
        <v>支払　三郎</v>
      </c>
      <c r="M29" s="332"/>
      <c r="N29" s="332"/>
      <c r="O29" s="333"/>
      <c r="P29" s="169">
        <v>18</v>
      </c>
      <c r="Q29" s="148"/>
      <c r="R29" s="406" t="s">
        <v>103</v>
      </c>
      <c r="S29" s="407"/>
      <c r="T29" s="407"/>
      <c r="U29" s="363" t="str">
        <f>IF('so-data'!$E$33="","",'so-data'!$E$33)</f>
        <v>ＡＢＣ銀行</v>
      </c>
      <c r="V29" s="363"/>
      <c r="W29" s="363"/>
      <c r="X29" s="363"/>
      <c r="Y29" s="363"/>
      <c r="Z29" s="363"/>
      <c r="AA29" s="363"/>
      <c r="AB29" s="363"/>
      <c r="AC29" s="364"/>
      <c r="AD29" s="106"/>
      <c r="AE29" s="107"/>
      <c r="AF29" s="107"/>
      <c r="AH29" s="378">
        <v>8</v>
      </c>
      <c r="AI29" s="458" t="s">
        <v>104</v>
      </c>
      <c r="AJ29" s="458"/>
      <c r="AK29" s="326" t="str">
        <f>IF('so-data'!$E$22="","",'so-data'!$E$22)</f>
        <v>経理部経理課電算</v>
      </c>
      <c r="AL29" s="327"/>
      <c r="AM29" s="327"/>
      <c r="AN29" s="327"/>
      <c r="AO29" s="327"/>
      <c r="AP29" s="330" t="s">
        <v>15</v>
      </c>
      <c r="AQ29" s="330"/>
      <c r="AR29" s="332" t="str">
        <f>IF('so-data'!$E$23="","",'so-data'!$E$23)</f>
        <v>支払　三郎</v>
      </c>
      <c r="AS29" s="332"/>
      <c r="AT29" s="332"/>
      <c r="AU29" s="333"/>
      <c r="AV29" s="169">
        <v>18</v>
      </c>
      <c r="AW29" s="148"/>
      <c r="AX29" s="406" t="s">
        <v>103</v>
      </c>
      <c r="AY29" s="407"/>
      <c r="AZ29" s="407"/>
      <c r="BA29" s="363" t="str">
        <f>IF('so-data'!$E$33="","",'so-data'!$E$33)</f>
        <v>ＡＢＣ銀行</v>
      </c>
      <c r="BB29" s="363"/>
      <c r="BC29" s="363"/>
      <c r="BD29" s="363"/>
      <c r="BE29" s="363"/>
      <c r="BF29" s="363"/>
      <c r="BG29" s="363"/>
      <c r="BH29" s="363"/>
      <c r="BI29" s="364"/>
      <c r="BJ29" s="106"/>
    </row>
    <row r="30" spans="1:64" ht="10.5" customHeight="1">
      <c r="A30" s="3"/>
      <c r="B30" s="379"/>
      <c r="C30" s="310"/>
      <c r="D30" s="310"/>
      <c r="E30" s="328"/>
      <c r="F30" s="329"/>
      <c r="G30" s="329"/>
      <c r="H30" s="329"/>
      <c r="I30" s="329"/>
      <c r="J30" s="331"/>
      <c r="K30" s="331"/>
      <c r="L30" s="334"/>
      <c r="M30" s="334"/>
      <c r="N30" s="334"/>
      <c r="O30" s="335"/>
      <c r="P30" s="310" t="s">
        <v>160</v>
      </c>
      <c r="Q30" s="310"/>
      <c r="R30" s="408"/>
      <c r="S30" s="409"/>
      <c r="T30" s="409"/>
      <c r="U30" s="365"/>
      <c r="V30" s="365"/>
      <c r="W30" s="365"/>
      <c r="X30" s="365"/>
      <c r="Y30" s="365"/>
      <c r="Z30" s="365"/>
      <c r="AA30" s="365"/>
      <c r="AB30" s="365"/>
      <c r="AC30" s="366"/>
      <c r="AD30" s="4"/>
      <c r="AE30" s="5"/>
      <c r="AF30" s="5"/>
      <c r="AG30" s="3"/>
      <c r="AH30" s="379"/>
      <c r="AI30" s="310"/>
      <c r="AJ30" s="310"/>
      <c r="AK30" s="328"/>
      <c r="AL30" s="329"/>
      <c r="AM30" s="329"/>
      <c r="AN30" s="329"/>
      <c r="AO30" s="329"/>
      <c r="AP30" s="331"/>
      <c r="AQ30" s="331"/>
      <c r="AR30" s="334"/>
      <c r="AS30" s="334"/>
      <c r="AT30" s="334"/>
      <c r="AU30" s="335"/>
      <c r="AV30" s="310" t="s">
        <v>160</v>
      </c>
      <c r="AW30" s="310"/>
      <c r="AX30" s="408"/>
      <c r="AY30" s="409"/>
      <c r="AZ30" s="409"/>
      <c r="BA30" s="365"/>
      <c r="BB30" s="365"/>
      <c r="BC30" s="365"/>
      <c r="BD30" s="365"/>
      <c r="BE30" s="365"/>
      <c r="BF30" s="365"/>
      <c r="BG30" s="365"/>
      <c r="BH30" s="365"/>
      <c r="BI30" s="366"/>
      <c r="BJ30" s="4"/>
      <c r="BK30" s="3"/>
      <c r="BL30" s="3"/>
    </row>
    <row r="31" spans="1:64" ht="10.5" customHeight="1">
      <c r="A31" s="3"/>
      <c r="B31" s="379"/>
      <c r="C31" s="310"/>
      <c r="D31" s="310"/>
      <c r="E31" s="351" t="str">
        <f>IF('so-data'!$E$24="","",'so-data'!$E$24)</f>
        <v>０３－１２３４－５６７８</v>
      </c>
      <c r="F31" s="349"/>
      <c r="G31" s="349"/>
      <c r="H31" s="349"/>
      <c r="I31" s="349"/>
      <c r="J31" s="349"/>
      <c r="K31" s="349"/>
      <c r="L31" s="362" t="s">
        <v>55</v>
      </c>
      <c r="M31" s="349" t="str">
        <f>IF('so-data'!$E$25="","",'so-data'!$E$25)</f>
        <v>７７７７</v>
      </c>
      <c r="N31" s="349"/>
      <c r="O31" s="350"/>
      <c r="P31" s="311"/>
      <c r="Q31" s="310"/>
      <c r="R31" s="367" t="s">
        <v>10</v>
      </c>
      <c r="S31" s="368"/>
      <c r="T31" s="368"/>
      <c r="U31" s="365" t="str">
        <f>IF('so-data'!$E$34="","",'so-data'!$E$34)</f>
        <v>東京都千代田区銀行町１－２－３</v>
      </c>
      <c r="V31" s="365"/>
      <c r="W31" s="365"/>
      <c r="X31" s="365"/>
      <c r="Y31" s="365"/>
      <c r="Z31" s="365"/>
      <c r="AA31" s="365"/>
      <c r="AB31" s="365"/>
      <c r="AC31" s="366"/>
      <c r="AD31" s="4"/>
      <c r="AE31" s="5"/>
      <c r="AF31" s="5"/>
      <c r="AG31" s="3"/>
      <c r="AH31" s="379"/>
      <c r="AI31" s="310"/>
      <c r="AJ31" s="465"/>
      <c r="AK31" s="340" t="str">
        <f>IF('so-data'!$E$24="","",'so-data'!$E$24)</f>
        <v>０３－１２３４－５６７８</v>
      </c>
      <c r="AL31" s="336"/>
      <c r="AM31" s="336"/>
      <c r="AN31" s="336"/>
      <c r="AO31" s="336"/>
      <c r="AP31" s="336"/>
      <c r="AQ31" s="336"/>
      <c r="AR31" s="338" t="s">
        <v>55</v>
      </c>
      <c r="AS31" s="336" t="str">
        <f>IF('so-data'!$E$25="","",'so-data'!$E$25)</f>
        <v>７７７７</v>
      </c>
      <c r="AT31" s="336"/>
      <c r="AU31" s="336"/>
      <c r="AV31" s="311"/>
      <c r="AW31" s="310"/>
      <c r="AX31" s="367" t="s">
        <v>10</v>
      </c>
      <c r="AY31" s="368"/>
      <c r="AZ31" s="368"/>
      <c r="BA31" s="365" t="str">
        <f>IF('so-data'!$E$34="","",'so-data'!$E$34)</f>
        <v>東京都千代田区銀行町１－２－３</v>
      </c>
      <c r="BB31" s="365"/>
      <c r="BC31" s="365"/>
      <c r="BD31" s="365"/>
      <c r="BE31" s="365"/>
      <c r="BF31" s="365"/>
      <c r="BG31" s="365"/>
      <c r="BH31" s="365"/>
      <c r="BI31" s="366"/>
      <c r="BJ31" s="4"/>
      <c r="BK31" s="3"/>
      <c r="BL31" s="3"/>
    </row>
    <row r="32" spans="1:64" ht="10.5" customHeight="1">
      <c r="A32" s="3"/>
      <c r="B32" s="450"/>
      <c r="C32" s="313"/>
      <c r="D32" s="313"/>
      <c r="E32" s="341"/>
      <c r="F32" s="337"/>
      <c r="G32" s="337"/>
      <c r="H32" s="337"/>
      <c r="I32" s="337"/>
      <c r="J32" s="337"/>
      <c r="K32" s="337"/>
      <c r="L32" s="339"/>
      <c r="M32" s="337"/>
      <c r="N32" s="337"/>
      <c r="O32" s="348"/>
      <c r="P32" s="312"/>
      <c r="Q32" s="313"/>
      <c r="R32" s="369"/>
      <c r="S32" s="370"/>
      <c r="T32" s="370"/>
      <c r="U32" s="404"/>
      <c r="V32" s="404"/>
      <c r="W32" s="404"/>
      <c r="X32" s="404"/>
      <c r="Y32" s="404"/>
      <c r="Z32" s="404"/>
      <c r="AA32" s="404"/>
      <c r="AB32" s="404"/>
      <c r="AC32" s="405"/>
      <c r="AD32" s="4"/>
      <c r="AE32" s="5"/>
      <c r="AF32" s="5"/>
      <c r="AG32" s="3"/>
      <c r="AH32" s="450"/>
      <c r="AI32" s="313"/>
      <c r="AJ32" s="466"/>
      <c r="AK32" s="341"/>
      <c r="AL32" s="337"/>
      <c r="AM32" s="337"/>
      <c r="AN32" s="337"/>
      <c r="AO32" s="337"/>
      <c r="AP32" s="337"/>
      <c r="AQ32" s="337"/>
      <c r="AR32" s="339"/>
      <c r="AS32" s="337"/>
      <c r="AT32" s="337"/>
      <c r="AU32" s="337"/>
      <c r="AV32" s="312"/>
      <c r="AW32" s="313"/>
      <c r="AX32" s="369"/>
      <c r="AY32" s="370"/>
      <c r="AZ32" s="370"/>
      <c r="BA32" s="404"/>
      <c r="BB32" s="404"/>
      <c r="BC32" s="404"/>
      <c r="BD32" s="404"/>
      <c r="BE32" s="404"/>
      <c r="BF32" s="404"/>
      <c r="BG32" s="404"/>
      <c r="BH32" s="404"/>
      <c r="BI32" s="405"/>
      <c r="BJ32" s="4"/>
      <c r="BK32" s="3"/>
      <c r="BL32" s="3"/>
    </row>
    <row r="33" spans="1:64" ht="12" customHeight="1">
      <c r="A33" s="3"/>
      <c r="B33" s="378">
        <v>9</v>
      </c>
      <c r="C33" s="458" t="s">
        <v>106</v>
      </c>
      <c r="D33" s="459"/>
      <c r="E33" s="352" t="str">
        <f>IF('so-data'!$E$26="","",'so-data'!$E$26)</f>
        <v>お助け会計事務所</v>
      </c>
      <c r="F33" s="353"/>
      <c r="G33" s="353"/>
      <c r="H33" s="353"/>
      <c r="I33" s="353"/>
      <c r="J33" s="353"/>
      <c r="K33" s="353"/>
      <c r="L33" s="336" t="str">
        <f>IF('so-data'!$E$27="","",'so-data'!$E$27)</f>
        <v>０３－１１１１－２２２２</v>
      </c>
      <c r="M33" s="336"/>
      <c r="N33" s="336"/>
      <c r="O33" s="347"/>
      <c r="P33" s="314" t="s">
        <v>151</v>
      </c>
      <c r="Q33" s="315"/>
      <c r="R33" s="371">
        <f>IF('so-data'!$AC$23="","",'so-data'!$AC$23)</f>
        <v>12345678</v>
      </c>
      <c r="S33" s="372"/>
      <c r="T33" s="372"/>
      <c r="U33" s="372"/>
      <c r="V33" s="372"/>
      <c r="W33" s="372"/>
      <c r="X33" s="372"/>
      <c r="Y33" s="372"/>
      <c r="Z33" s="372"/>
      <c r="AA33" s="372"/>
      <c r="AB33" s="372"/>
      <c r="AC33" s="373"/>
      <c r="AD33" s="4"/>
      <c r="AE33" s="5"/>
      <c r="AF33" s="5"/>
      <c r="AG33" s="3"/>
      <c r="AH33" s="378">
        <v>9</v>
      </c>
      <c r="AI33" s="458" t="s">
        <v>106</v>
      </c>
      <c r="AJ33" s="459"/>
      <c r="AK33" s="385" t="str">
        <f>IF('so-data'!$E$26="","",'so-data'!$E$26)</f>
        <v>お助け会計事務所</v>
      </c>
      <c r="AL33" s="386"/>
      <c r="AM33" s="386"/>
      <c r="AN33" s="386"/>
      <c r="AO33" s="386"/>
      <c r="AP33" s="386"/>
      <c r="AQ33" s="386"/>
      <c r="AR33" s="349" t="str">
        <f>IF('so-data'!$E$27="","",'so-data'!$E$27)</f>
        <v>０３－１１１１－２２２２</v>
      </c>
      <c r="AS33" s="349"/>
      <c r="AT33" s="349"/>
      <c r="AU33" s="349"/>
      <c r="AV33" s="314" t="s">
        <v>151</v>
      </c>
      <c r="AW33" s="315"/>
      <c r="AX33" s="371" t="str">
        <f>IF('so-data'!$AD$23="","",'so-data'!$AD$23)</f>
        <v>0123456789</v>
      </c>
      <c r="AY33" s="372"/>
      <c r="AZ33" s="372"/>
      <c r="BA33" s="372"/>
      <c r="BB33" s="372"/>
      <c r="BC33" s="372"/>
      <c r="BD33" s="372"/>
      <c r="BE33" s="372"/>
      <c r="BF33" s="372"/>
      <c r="BG33" s="372"/>
      <c r="BH33" s="372"/>
      <c r="BI33" s="373"/>
      <c r="BJ33" s="4"/>
      <c r="BK33" s="79"/>
      <c r="BL33" s="79"/>
    </row>
    <row r="34" spans="1:64" ht="12" customHeight="1">
      <c r="A34" s="3"/>
      <c r="B34" s="450"/>
      <c r="C34" s="460"/>
      <c r="D34" s="461"/>
      <c r="E34" s="354"/>
      <c r="F34" s="355"/>
      <c r="G34" s="355"/>
      <c r="H34" s="355"/>
      <c r="I34" s="355"/>
      <c r="J34" s="355"/>
      <c r="K34" s="355"/>
      <c r="L34" s="337"/>
      <c r="M34" s="337"/>
      <c r="N34" s="337"/>
      <c r="O34" s="348"/>
      <c r="P34" s="316"/>
      <c r="Q34" s="317"/>
      <c r="R34" s="374"/>
      <c r="S34" s="375"/>
      <c r="T34" s="375"/>
      <c r="U34" s="375"/>
      <c r="V34" s="375"/>
      <c r="W34" s="375"/>
      <c r="X34" s="375"/>
      <c r="Y34" s="375"/>
      <c r="Z34" s="375"/>
      <c r="AA34" s="375"/>
      <c r="AB34" s="375"/>
      <c r="AC34" s="376"/>
      <c r="AD34" s="4"/>
      <c r="AE34" s="5"/>
      <c r="AF34" s="5"/>
      <c r="AG34" s="3"/>
      <c r="AH34" s="450"/>
      <c r="AI34" s="460"/>
      <c r="AJ34" s="461"/>
      <c r="AK34" s="354"/>
      <c r="AL34" s="355"/>
      <c r="AM34" s="355"/>
      <c r="AN34" s="355"/>
      <c r="AO34" s="355"/>
      <c r="AP34" s="355"/>
      <c r="AQ34" s="355"/>
      <c r="AR34" s="337"/>
      <c r="AS34" s="337"/>
      <c r="AT34" s="337"/>
      <c r="AU34" s="337"/>
      <c r="AV34" s="316"/>
      <c r="AW34" s="317"/>
      <c r="AX34" s="374"/>
      <c r="AY34" s="375"/>
      <c r="AZ34" s="375"/>
      <c r="BA34" s="375"/>
      <c r="BB34" s="375"/>
      <c r="BC34" s="375"/>
      <c r="BD34" s="375"/>
      <c r="BE34" s="375"/>
      <c r="BF34" s="375"/>
      <c r="BG34" s="375"/>
      <c r="BH34" s="375"/>
      <c r="BI34" s="376"/>
      <c r="BJ34" s="4"/>
      <c r="BK34" s="79"/>
      <c r="BL34" s="79"/>
    </row>
    <row r="35" spans="1:64" ht="10.5" customHeight="1">
      <c r="A35" s="3"/>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4"/>
      <c r="AE35" s="5"/>
      <c r="AF35" s="5"/>
      <c r="AG35" s="3"/>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4"/>
      <c r="BK35" s="79"/>
      <c r="BL35" s="79"/>
    </row>
    <row r="36" spans="1:64" ht="12">
      <c r="A36" s="174"/>
      <c r="B36" s="171" t="s">
        <v>131</v>
      </c>
      <c r="C36" s="390" t="s">
        <v>143</v>
      </c>
      <c r="D36" s="390"/>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84"/>
      <c r="AD36" s="82"/>
      <c r="AE36" s="5"/>
      <c r="AF36" s="5"/>
      <c r="AG36" s="3"/>
      <c r="AH36" s="171" t="s">
        <v>131</v>
      </c>
      <c r="AI36" s="390" t="s">
        <v>143</v>
      </c>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I36" s="84"/>
      <c r="BJ36" s="82"/>
      <c r="BK36" s="130"/>
      <c r="BL36" s="130"/>
    </row>
    <row r="37" spans="1:64" ht="10.5">
      <c r="A37" s="3"/>
      <c r="B37" s="172" t="s">
        <v>132</v>
      </c>
      <c r="C37" s="434" t="s">
        <v>156</v>
      </c>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84"/>
      <c r="AD37" s="82"/>
      <c r="AE37" s="5"/>
      <c r="AF37" s="5"/>
      <c r="AG37" s="3"/>
      <c r="AH37" s="172" t="s">
        <v>132</v>
      </c>
      <c r="AI37" s="434" t="s">
        <v>156</v>
      </c>
      <c r="AJ37" s="434"/>
      <c r="AK37" s="434"/>
      <c r="AL37" s="434"/>
      <c r="AM37" s="434"/>
      <c r="AN37" s="434"/>
      <c r="AO37" s="434"/>
      <c r="AP37" s="434"/>
      <c r="AQ37" s="434"/>
      <c r="AR37" s="434"/>
      <c r="AS37" s="434"/>
      <c r="AT37" s="434"/>
      <c r="AU37" s="434"/>
      <c r="AV37" s="434"/>
      <c r="AW37" s="434"/>
      <c r="AX37" s="434"/>
      <c r="AY37" s="434"/>
      <c r="AZ37" s="434"/>
      <c r="BA37" s="434"/>
      <c r="BB37" s="434"/>
      <c r="BC37" s="434"/>
      <c r="BD37" s="434"/>
      <c r="BE37" s="434"/>
      <c r="BF37" s="434"/>
      <c r="BG37" s="434"/>
      <c r="BH37" s="434"/>
      <c r="BI37" s="84"/>
      <c r="BJ37" s="82"/>
      <c r="BK37" s="130"/>
      <c r="BL37" s="130"/>
    </row>
    <row r="38" spans="1:64" ht="10.5">
      <c r="A38" s="3"/>
      <c r="B38" s="172"/>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84"/>
      <c r="AD38" s="82"/>
      <c r="AE38" s="5"/>
      <c r="AF38" s="5"/>
      <c r="AG38" s="3"/>
      <c r="AH38" s="172"/>
      <c r="AI38" s="434"/>
      <c r="AJ38" s="434"/>
      <c r="AK38" s="434"/>
      <c r="AL38" s="434"/>
      <c r="AM38" s="434"/>
      <c r="AN38" s="434"/>
      <c r="AO38" s="434"/>
      <c r="AP38" s="434"/>
      <c r="AQ38" s="434"/>
      <c r="AR38" s="434"/>
      <c r="AS38" s="434"/>
      <c r="AT38" s="434"/>
      <c r="AU38" s="434"/>
      <c r="AV38" s="434"/>
      <c r="AW38" s="434"/>
      <c r="AX38" s="434"/>
      <c r="AY38" s="434"/>
      <c r="AZ38" s="434"/>
      <c r="BA38" s="434"/>
      <c r="BB38" s="434"/>
      <c r="BC38" s="434"/>
      <c r="BD38" s="434"/>
      <c r="BE38" s="434"/>
      <c r="BF38" s="434"/>
      <c r="BG38" s="434"/>
      <c r="BH38" s="434"/>
      <c r="BI38" s="84"/>
      <c r="BJ38" s="82"/>
      <c r="BK38" s="130"/>
      <c r="BL38" s="130"/>
    </row>
    <row r="39" spans="1:64" ht="10.5">
      <c r="A39" s="3"/>
      <c r="B39" s="172" t="s">
        <v>133</v>
      </c>
      <c r="C39" s="473" t="s">
        <v>146</v>
      </c>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84"/>
      <c r="AD39" s="82"/>
      <c r="AE39" s="5"/>
      <c r="AF39" s="5"/>
      <c r="AG39" s="3"/>
      <c r="AH39" s="172" t="s">
        <v>133</v>
      </c>
      <c r="AI39" s="473" t="s">
        <v>146</v>
      </c>
      <c r="AJ39" s="473"/>
      <c r="AK39" s="473"/>
      <c r="AL39" s="473"/>
      <c r="AM39" s="473"/>
      <c r="AN39" s="473"/>
      <c r="AO39" s="473"/>
      <c r="AP39" s="473"/>
      <c r="AQ39" s="473"/>
      <c r="AR39" s="473"/>
      <c r="AS39" s="473"/>
      <c r="AT39" s="473"/>
      <c r="AU39" s="473"/>
      <c r="AV39" s="473"/>
      <c r="AW39" s="473"/>
      <c r="AX39" s="473"/>
      <c r="AY39" s="473"/>
      <c r="AZ39" s="473"/>
      <c r="BA39" s="473"/>
      <c r="BB39" s="473"/>
      <c r="BC39" s="473"/>
      <c r="BD39" s="473"/>
      <c r="BE39" s="473"/>
      <c r="BF39" s="473"/>
      <c r="BG39" s="473"/>
      <c r="BH39" s="473"/>
      <c r="BI39" s="84"/>
      <c r="BJ39" s="82"/>
      <c r="BK39" s="130"/>
      <c r="BL39" s="130"/>
    </row>
    <row r="40" spans="1:64" ht="10.5">
      <c r="A40" s="3"/>
      <c r="B40" s="172"/>
      <c r="C40" s="473"/>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3"/>
      <c r="AC40" s="84"/>
      <c r="AD40" s="82"/>
      <c r="AE40" s="5"/>
      <c r="AF40" s="5"/>
      <c r="AG40" s="3"/>
      <c r="AH40" s="172"/>
      <c r="AI40" s="473"/>
      <c r="AJ40" s="473"/>
      <c r="AK40" s="473"/>
      <c r="AL40" s="473"/>
      <c r="AM40" s="473"/>
      <c r="AN40" s="473"/>
      <c r="AO40" s="473"/>
      <c r="AP40" s="473"/>
      <c r="AQ40" s="473"/>
      <c r="AR40" s="473"/>
      <c r="AS40" s="473"/>
      <c r="AT40" s="473"/>
      <c r="AU40" s="473"/>
      <c r="AV40" s="473"/>
      <c r="AW40" s="473"/>
      <c r="AX40" s="473"/>
      <c r="AY40" s="473"/>
      <c r="AZ40" s="473"/>
      <c r="BA40" s="473"/>
      <c r="BB40" s="473"/>
      <c r="BC40" s="473"/>
      <c r="BD40" s="473"/>
      <c r="BE40" s="473"/>
      <c r="BF40" s="473"/>
      <c r="BG40" s="473"/>
      <c r="BH40" s="473"/>
      <c r="BI40" s="84"/>
      <c r="BJ40" s="82"/>
      <c r="BK40" s="130"/>
      <c r="BL40" s="130"/>
    </row>
    <row r="41" spans="1:64" ht="10.5">
      <c r="A41" s="3"/>
      <c r="B41" s="173"/>
      <c r="C41" s="473"/>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84"/>
      <c r="AD41" s="82"/>
      <c r="AE41" s="5"/>
      <c r="AF41" s="5"/>
      <c r="AG41" s="3"/>
      <c r="AH41" s="173"/>
      <c r="AI41" s="473"/>
      <c r="AJ41" s="473"/>
      <c r="AK41" s="473"/>
      <c r="AL41" s="473"/>
      <c r="AM41" s="473"/>
      <c r="AN41" s="473"/>
      <c r="AO41" s="473"/>
      <c r="AP41" s="473"/>
      <c r="AQ41" s="473"/>
      <c r="AR41" s="473"/>
      <c r="AS41" s="473"/>
      <c r="AT41" s="473"/>
      <c r="AU41" s="473"/>
      <c r="AV41" s="473"/>
      <c r="AW41" s="473"/>
      <c r="AX41" s="473"/>
      <c r="AY41" s="473"/>
      <c r="AZ41" s="473"/>
      <c r="BA41" s="473"/>
      <c r="BB41" s="473"/>
      <c r="BC41" s="473"/>
      <c r="BD41" s="473"/>
      <c r="BE41" s="473"/>
      <c r="BF41" s="473"/>
      <c r="BG41" s="473"/>
      <c r="BH41" s="473"/>
      <c r="BI41" s="84"/>
      <c r="BJ41" s="82"/>
      <c r="BK41" s="130"/>
      <c r="BL41" s="130"/>
    </row>
    <row r="42" spans="1:64" ht="10.5">
      <c r="A42" s="3"/>
      <c r="B42" s="172" t="s">
        <v>134</v>
      </c>
      <c r="C42" s="435" t="s">
        <v>142</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96"/>
      <c r="AD42" s="82"/>
      <c r="AE42" s="5"/>
      <c r="AF42" s="5"/>
      <c r="AG42" s="130"/>
      <c r="AH42" s="172" t="s">
        <v>134</v>
      </c>
      <c r="AI42" s="435" t="s">
        <v>142</v>
      </c>
      <c r="AJ42" s="435"/>
      <c r="AK42" s="435"/>
      <c r="AL42" s="435"/>
      <c r="AM42" s="435"/>
      <c r="AN42" s="435"/>
      <c r="AO42" s="435"/>
      <c r="AP42" s="435"/>
      <c r="AQ42" s="435"/>
      <c r="AR42" s="435"/>
      <c r="AS42" s="435"/>
      <c r="AT42" s="435"/>
      <c r="AU42" s="435"/>
      <c r="AV42" s="435"/>
      <c r="AW42" s="435"/>
      <c r="AX42" s="435"/>
      <c r="AY42" s="435"/>
      <c r="AZ42" s="435"/>
      <c r="BA42" s="435"/>
      <c r="BB42" s="435"/>
      <c r="BC42" s="435"/>
      <c r="BD42" s="435"/>
      <c r="BE42" s="435"/>
      <c r="BF42" s="435"/>
      <c r="BG42" s="435"/>
      <c r="BH42" s="435"/>
      <c r="BI42" s="96"/>
      <c r="BJ42" s="82"/>
      <c r="BK42" s="130"/>
      <c r="BL42" s="130"/>
    </row>
    <row r="43" spans="1:64" ht="10.5">
      <c r="A43" s="3"/>
      <c r="B43" s="173"/>
      <c r="C43" s="435"/>
      <c r="D43" s="435"/>
      <c r="E43" s="435"/>
      <c r="F43" s="435"/>
      <c r="G43" s="435"/>
      <c r="H43" s="435"/>
      <c r="I43" s="435"/>
      <c r="J43" s="435"/>
      <c r="K43" s="435"/>
      <c r="L43" s="435"/>
      <c r="M43" s="435"/>
      <c r="N43" s="435"/>
      <c r="O43" s="435"/>
      <c r="P43" s="435"/>
      <c r="Q43" s="435"/>
      <c r="R43" s="435"/>
      <c r="S43" s="435"/>
      <c r="T43" s="435"/>
      <c r="U43" s="435"/>
      <c r="V43" s="435"/>
      <c r="W43" s="435"/>
      <c r="X43" s="435"/>
      <c r="Y43" s="435"/>
      <c r="Z43" s="435"/>
      <c r="AA43" s="435"/>
      <c r="AB43" s="435"/>
      <c r="AC43" s="84"/>
      <c r="AD43" s="82"/>
      <c r="AE43" s="5"/>
      <c r="AF43" s="5"/>
      <c r="AG43" s="130"/>
      <c r="AH43" s="173"/>
      <c r="AI43" s="435"/>
      <c r="AJ43" s="435"/>
      <c r="AK43" s="435"/>
      <c r="AL43" s="435"/>
      <c r="AM43" s="435"/>
      <c r="AN43" s="435"/>
      <c r="AO43" s="435"/>
      <c r="AP43" s="435"/>
      <c r="AQ43" s="435"/>
      <c r="AR43" s="435"/>
      <c r="AS43" s="435"/>
      <c r="AT43" s="435"/>
      <c r="AU43" s="435"/>
      <c r="AV43" s="435"/>
      <c r="AW43" s="435"/>
      <c r="AX43" s="435"/>
      <c r="AY43" s="435"/>
      <c r="AZ43" s="435"/>
      <c r="BA43" s="435"/>
      <c r="BB43" s="435"/>
      <c r="BC43" s="435"/>
      <c r="BD43" s="435"/>
      <c r="BE43" s="435"/>
      <c r="BF43" s="435"/>
      <c r="BG43" s="435"/>
      <c r="BH43" s="435"/>
      <c r="BI43" s="84"/>
      <c r="BJ43" s="82"/>
      <c r="BK43" s="130"/>
      <c r="BL43" s="130"/>
    </row>
    <row r="44" spans="1:64" ht="10.5">
      <c r="A44" s="130"/>
      <c r="B44" s="172" t="s">
        <v>135</v>
      </c>
      <c r="C44" s="434" t="s">
        <v>145</v>
      </c>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84"/>
      <c r="AD44" s="82"/>
      <c r="AE44" s="5"/>
      <c r="AF44" s="5"/>
      <c r="AG44" s="130"/>
      <c r="AH44" s="172" t="s">
        <v>135</v>
      </c>
      <c r="AI44" s="434" t="s">
        <v>145</v>
      </c>
      <c r="AJ44" s="434"/>
      <c r="AK44" s="434"/>
      <c r="AL44" s="434"/>
      <c r="AM44" s="434"/>
      <c r="AN44" s="434"/>
      <c r="AO44" s="434"/>
      <c r="AP44" s="434"/>
      <c r="AQ44" s="434"/>
      <c r="AR44" s="434"/>
      <c r="AS44" s="434"/>
      <c r="AT44" s="434"/>
      <c r="AU44" s="434"/>
      <c r="AV44" s="434"/>
      <c r="AW44" s="434"/>
      <c r="AX44" s="434"/>
      <c r="AY44" s="434"/>
      <c r="AZ44" s="434"/>
      <c r="BA44" s="434"/>
      <c r="BB44" s="434"/>
      <c r="BC44" s="434"/>
      <c r="BD44" s="434"/>
      <c r="BE44" s="434"/>
      <c r="BF44" s="434"/>
      <c r="BG44" s="434"/>
      <c r="BH44" s="434"/>
      <c r="BI44" s="84"/>
      <c r="BJ44" s="82"/>
      <c r="BK44" s="130"/>
      <c r="BL44" s="130"/>
    </row>
    <row r="45" spans="1:64" ht="10.5">
      <c r="A45" s="438" t="s">
        <v>14</v>
      </c>
      <c r="B45" s="173"/>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96"/>
      <c r="AD45" s="82"/>
      <c r="AE45" s="5"/>
      <c r="AF45" s="5"/>
      <c r="AG45" s="438" t="s">
        <v>14</v>
      </c>
      <c r="AH45" s="173"/>
      <c r="AI45" s="434"/>
      <c r="AJ45" s="434"/>
      <c r="AK45" s="434"/>
      <c r="AL45" s="434"/>
      <c r="AM45" s="434"/>
      <c r="AN45" s="434"/>
      <c r="AO45" s="434"/>
      <c r="AP45" s="434"/>
      <c r="AQ45" s="434"/>
      <c r="AR45" s="434"/>
      <c r="AS45" s="434"/>
      <c r="AT45" s="434"/>
      <c r="AU45" s="434"/>
      <c r="AV45" s="434"/>
      <c r="AW45" s="434"/>
      <c r="AX45" s="434"/>
      <c r="AY45" s="434"/>
      <c r="AZ45" s="434"/>
      <c r="BA45" s="434"/>
      <c r="BB45" s="434"/>
      <c r="BC45" s="434"/>
      <c r="BD45" s="434"/>
      <c r="BE45" s="434"/>
      <c r="BF45" s="434"/>
      <c r="BG45" s="434"/>
      <c r="BH45" s="434"/>
      <c r="BI45" s="96"/>
      <c r="BJ45" s="82"/>
      <c r="BK45" s="130"/>
      <c r="BL45" s="130"/>
    </row>
    <row r="46" spans="1:64" ht="10.5">
      <c r="A46" s="438"/>
      <c r="B46" s="172" t="s">
        <v>136</v>
      </c>
      <c r="C46" s="377" t="s">
        <v>144</v>
      </c>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96"/>
      <c r="AD46" s="82"/>
      <c r="AE46" s="5"/>
      <c r="AF46" s="5"/>
      <c r="AG46" s="438"/>
      <c r="AH46" s="172" t="s">
        <v>136</v>
      </c>
      <c r="AI46" s="377" t="s">
        <v>144</v>
      </c>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7"/>
      <c r="BI46" s="96"/>
      <c r="BJ46" s="82"/>
      <c r="BK46" s="130"/>
      <c r="BL46" s="130"/>
    </row>
    <row r="47" spans="1:64" ht="10.5">
      <c r="A47" s="438"/>
      <c r="B47" s="172" t="s">
        <v>137</v>
      </c>
      <c r="C47" s="435" t="s">
        <v>147</v>
      </c>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96"/>
      <c r="AD47" s="82"/>
      <c r="AE47" s="5"/>
      <c r="AF47" s="5"/>
      <c r="AG47" s="438"/>
      <c r="AH47" s="172" t="s">
        <v>137</v>
      </c>
      <c r="AI47" s="435" t="s">
        <v>147</v>
      </c>
      <c r="AJ47" s="435"/>
      <c r="AK47" s="435"/>
      <c r="AL47" s="435"/>
      <c r="AM47" s="435"/>
      <c r="AN47" s="435"/>
      <c r="AO47" s="435"/>
      <c r="AP47" s="435"/>
      <c r="AQ47" s="435"/>
      <c r="AR47" s="435"/>
      <c r="AS47" s="435"/>
      <c r="AT47" s="435"/>
      <c r="AU47" s="435"/>
      <c r="AV47" s="435"/>
      <c r="AW47" s="435"/>
      <c r="AX47" s="435"/>
      <c r="AY47" s="435"/>
      <c r="AZ47" s="435"/>
      <c r="BA47" s="435"/>
      <c r="BB47" s="435"/>
      <c r="BC47" s="435"/>
      <c r="BD47" s="435"/>
      <c r="BE47" s="435"/>
      <c r="BF47" s="435"/>
      <c r="BG47" s="435"/>
      <c r="BH47" s="435"/>
      <c r="BI47" s="96"/>
      <c r="BJ47" s="82"/>
      <c r="BK47" s="130"/>
      <c r="BL47" s="130"/>
    </row>
    <row r="48" spans="1:64" ht="10.5">
      <c r="A48" s="438"/>
      <c r="B48" s="172"/>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96"/>
      <c r="AD48" s="82"/>
      <c r="AE48" s="5"/>
      <c r="AF48" s="5"/>
      <c r="AG48" s="438"/>
      <c r="AH48" s="172"/>
      <c r="AI48" s="435"/>
      <c r="AJ48" s="435"/>
      <c r="AK48" s="435"/>
      <c r="AL48" s="435"/>
      <c r="AM48" s="435"/>
      <c r="AN48" s="435"/>
      <c r="AO48" s="435"/>
      <c r="AP48" s="435"/>
      <c r="AQ48" s="435"/>
      <c r="AR48" s="435"/>
      <c r="AS48" s="435"/>
      <c r="AT48" s="435"/>
      <c r="AU48" s="435"/>
      <c r="AV48" s="435"/>
      <c r="AW48" s="435"/>
      <c r="AX48" s="435"/>
      <c r="AY48" s="435"/>
      <c r="AZ48" s="435"/>
      <c r="BA48" s="435"/>
      <c r="BB48" s="435"/>
      <c r="BC48" s="435"/>
      <c r="BD48" s="435"/>
      <c r="BE48" s="435"/>
      <c r="BF48" s="435"/>
      <c r="BG48" s="435"/>
      <c r="BH48" s="435"/>
      <c r="BI48" s="96"/>
      <c r="BJ48" s="82"/>
      <c r="BK48" s="130"/>
      <c r="BL48" s="130"/>
    </row>
    <row r="49" spans="1:64" ht="10.5">
      <c r="A49" s="438"/>
      <c r="B49" s="172" t="s">
        <v>138</v>
      </c>
      <c r="C49" s="435" t="s">
        <v>148</v>
      </c>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96"/>
      <c r="AD49" s="82"/>
      <c r="AE49" s="5"/>
      <c r="AF49" s="5"/>
      <c r="AG49" s="438"/>
      <c r="AH49" s="172" t="s">
        <v>138</v>
      </c>
      <c r="AI49" s="435" t="s">
        <v>148</v>
      </c>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35"/>
      <c r="BH49" s="435"/>
      <c r="BI49" s="96"/>
      <c r="BJ49" s="82"/>
      <c r="BK49" s="130"/>
      <c r="BL49" s="130"/>
    </row>
    <row r="50" spans="1:64" ht="10.5">
      <c r="A50" s="438"/>
      <c r="B50" s="172"/>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96"/>
      <c r="AD50" s="82"/>
      <c r="AE50" s="5"/>
      <c r="AF50" s="5"/>
      <c r="AG50" s="438"/>
      <c r="AH50" s="172"/>
      <c r="AI50" s="435"/>
      <c r="AJ50" s="435"/>
      <c r="AK50" s="435"/>
      <c r="AL50" s="435"/>
      <c r="AM50" s="435"/>
      <c r="AN50" s="435"/>
      <c r="AO50" s="435"/>
      <c r="AP50" s="435"/>
      <c r="AQ50" s="435"/>
      <c r="AR50" s="435"/>
      <c r="AS50" s="435"/>
      <c r="AT50" s="435"/>
      <c r="AU50" s="435"/>
      <c r="AV50" s="435"/>
      <c r="AW50" s="435"/>
      <c r="AX50" s="435"/>
      <c r="AY50" s="435"/>
      <c r="AZ50" s="435"/>
      <c r="BA50" s="435"/>
      <c r="BB50" s="435"/>
      <c r="BC50" s="435"/>
      <c r="BD50" s="435"/>
      <c r="BE50" s="435"/>
      <c r="BF50" s="435"/>
      <c r="BG50" s="435"/>
      <c r="BH50" s="435"/>
      <c r="BI50" s="96"/>
      <c r="BJ50" s="82"/>
      <c r="BK50" s="130"/>
      <c r="BL50" s="130"/>
    </row>
    <row r="51" spans="1:64" ht="10.5">
      <c r="A51" s="438"/>
      <c r="B51" s="172" t="s">
        <v>139</v>
      </c>
      <c r="C51" s="435" t="s">
        <v>149</v>
      </c>
      <c r="D51" s="435"/>
      <c r="E51" s="435"/>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96"/>
      <c r="AD51" s="82"/>
      <c r="AE51" s="5"/>
      <c r="AF51" s="5"/>
      <c r="AG51" s="438"/>
      <c r="AH51" s="172" t="s">
        <v>139</v>
      </c>
      <c r="AI51" s="435" t="s">
        <v>149</v>
      </c>
      <c r="AJ51" s="435"/>
      <c r="AK51" s="435"/>
      <c r="AL51" s="435"/>
      <c r="AM51" s="435"/>
      <c r="AN51" s="435"/>
      <c r="AO51" s="435"/>
      <c r="AP51" s="435"/>
      <c r="AQ51" s="435"/>
      <c r="AR51" s="435"/>
      <c r="AS51" s="435"/>
      <c r="AT51" s="435"/>
      <c r="AU51" s="435"/>
      <c r="AV51" s="435"/>
      <c r="AW51" s="435"/>
      <c r="AX51" s="435"/>
      <c r="AY51" s="435"/>
      <c r="AZ51" s="435"/>
      <c r="BA51" s="435"/>
      <c r="BB51" s="435"/>
      <c r="BC51" s="435"/>
      <c r="BD51" s="435"/>
      <c r="BE51" s="435"/>
      <c r="BF51" s="435"/>
      <c r="BG51" s="435"/>
      <c r="BH51" s="435"/>
      <c r="BI51" s="96"/>
      <c r="BJ51" s="82"/>
      <c r="BK51" s="130"/>
      <c r="BL51" s="130"/>
    </row>
    <row r="52" spans="1:64" ht="10.5">
      <c r="A52" s="438"/>
      <c r="B52" s="172"/>
      <c r="C52" s="435"/>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96"/>
      <c r="AD52" s="82"/>
      <c r="AE52" s="5"/>
      <c r="AF52" s="5"/>
      <c r="AG52" s="438"/>
      <c r="AH52" s="172"/>
      <c r="AI52" s="435"/>
      <c r="AJ52" s="435"/>
      <c r="AK52" s="435"/>
      <c r="AL52" s="435"/>
      <c r="AM52" s="435"/>
      <c r="AN52" s="435"/>
      <c r="AO52" s="435"/>
      <c r="AP52" s="435"/>
      <c r="AQ52" s="435"/>
      <c r="AR52" s="435"/>
      <c r="AS52" s="435"/>
      <c r="AT52" s="435"/>
      <c r="AU52" s="435"/>
      <c r="AV52" s="435"/>
      <c r="AW52" s="435"/>
      <c r="AX52" s="435"/>
      <c r="AY52" s="435"/>
      <c r="AZ52" s="435"/>
      <c r="BA52" s="435"/>
      <c r="BB52" s="435"/>
      <c r="BC52" s="435"/>
      <c r="BD52" s="435"/>
      <c r="BE52" s="435"/>
      <c r="BF52" s="435"/>
      <c r="BG52" s="435"/>
      <c r="BH52" s="435"/>
      <c r="BI52" s="96"/>
      <c r="BJ52" s="82"/>
      <c r="BK52" s="130"/>
      <c r="BL52" s="130"/>
    </row>
    <row r="53" spans="1:64" ht="10.5">
      <c r="A53" s="438"/>
      <c r="B53" s="172" t="s">
        <v>140</v>
      </c>
      <c r="C53" s="377" t="s">
        <v>150</v>
      </c>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84"/>
      <c r="AD53" s="82"/>
      <c r="AE53" s="5"/>
      <c r="AF53" s="5"/>
      <c r="AG53" s="438"/>
      <c r="AH53" s="172" t="s">
        <v>140</v>
      </c>
      <c r="AI53" s="377" t="s">
        <v>150</v>
      </c>
      <c r="AJ53" s="377"/>
      <c r="AK53" s="377"/>
      <c r="AL53" s="377"/>
      <c r="AM53" s="377"/>
      <c r="AN53" s="377"/>
      <c r="AO53" s="377"/>
      <c r="AP53" s="377"/>
      <c r="AQ53" s="377"/>
      <c r="AR53" s="377"/>
      <c r="AS53" s="377"/>
      <c r="AT53" s="377"/>
      <c r="AU53" s="377"/>
      <c r="AV53" s="377"/>
      <c r="AW53" s="377"/>
      <c r="AX53" s="377"/>
      <c r="AY53" s="377"/>
      <c r="AZ53" s="377"/>
      <c r="BA53" s="377"/>
      <c r="BB53" s="377"/>
      <c r="BC53" s="377"/>
      <c r="BD53" s="377"/>
      <c r="BE53" s="377"/>
      <c r="BF53" s="377"/>
      <c r="BG53" s="377"/>
      <c r="BH53" s="377"/>
      <c r="BI53" s="84"/>
      <c r="BJ53" s="82"/>
      <c r="BK53" s="3"/>
      <c r="BL53" s="3"/>
    </row>
  </sheetData>
  <sheetProtection password="CC71" sheet="1"/>
  <mergeCells count="178">
    <mergeCell ref="C51:AB52"/>
    <mergeCell ref="AI37:BH38"/>
    <mergeCell ref="AI39:BH41"/>
    <mergeCell ref="AI42:BH43"/>
    <mergeCell ref="AI44:BH45"/>
    <mergeCell ref="AI47:BH48"/>
    <mergeCell ref="AI49:BH50"/>
    <mergeCell ref="AI51:BH52"/>
    <mergeCell ref="C46:AB46"/>
    <mergeCell ref="C42:AB43"/>
    <mergeCell ref="B12:B16"/>
    <mergeCell ref="L29:O30"/>
    <mergeCell ref="R22:R23"/>
    <mergeCell ref="B26:B28"/>
    <mergeCell ref="B33:B34"/>
    <mergeCell ref="B29:B32"/>
    <mergeCell ref="C17:D18"/>
    <mergeCell ref="C19:D22"/>
    <mergeCell ref="C26:D28"/>
    <mergeCell ref="S19:W21"/>
    <mergeCell ref="C37:AB38"/>
    <mergeCell ref="C39:AB41"/>
    <mergeCell ref="X16:AB18"/>
    <mergeCell ref="X19:AB21"/>
    <mergeCell ref="B9:B11"/>
    <mergeCell ref="C7:D7"/>
    <mergeCell ref="C8:D8"/>
    <mergeCell ref="E9:E11"/>
    <mergeCell ref="AD11:AD14"/>
    <mergeCell ref="S25:W28"/>
    <mergeCell ref="C13:D16"/>
    <mergeCell ref="E16:G16"/>
    <mergeCell ref="H16:Q16"/>
    <mergeCell ref="R25:R27"/>
    <mergeCell ref="S22:W24"/>
    <mergeCell ref="AC16:AC18"/>
    <mergeCell ref="AC19:AC21"/>
    <mergeCell ref="S16:W18"/>
    <mergeCell ref="AC22:AC24"/>
    <mergeCell ref="B5:C5"/>
    <mergeCell ref="B6:C6"/>
    <mergeCell ref="F6:K6"/>
    <mergeCell ref="C9:D11"/>
    <mergeCell ref="C12:D12"/>
    <mergeCell ref="A45:A53"/>
    <mergeCell ref="C33:D34"/>
    <mergeCell ref="B17:B22"/>
    <mergeCell ref="B23:B25"/>
    <mergeCell ref="C29:D32"/>
    <mergeCell ref="AH23:AH25"/>
    <mergeCell ref="R33:AC34"/>
    <mergeCell ref="U31:AC32"/>
    <mergeCell ref="U29:AC30"/>
    <mergeCell ref="R31:T32"/>
    <mergeCell ref="AI23:AJ25"/>
    <mergeCell ref="AK23:AW25"/>
    <mergeCell ref="C23:D25"/>
    <mergeCell ref="X22:AB24"/>
    <mergeCell ref="E19:Q22"/>
    <mergeCell ref="AH17:AH22"/>
    <mergeCell ref="AI17:AJ18"/>
    <mergeCell ref="AK17:AW18"/>
    <mergeCell ref="AI19:AJ22"/>
    <mergeCell ref="R19:R20"/>
    <mergeCell ref="AH33:AH34"/>
    <mergeCell ref="AI33:AJ34"/>
    <mergeCell ref="AH26:AH28"/>
    <mergeCell ref="AI26:AJ28"/>
    <mergeCell ref="AK26:AW28"/>
    <mergeCell ref="AH29:AH32"/>
    <mergeCell ref="AI29:AJ32"/>
    <mergeCell ref="BJ11:BJ14"/>
    <mergeCell ref="AH12:AH16"/>
    <mergeCell ref="AI12:AJ12"/>
    <mergeCell ref="AK12:AW12"/>
    <mergeCell ref="AI13:AJ16"/>
    <mergeCell ref="BD13:BH15"/>
    <mergeCell ref="AH9:AH11"/>
    <mergeCell ref="AI9:AJ11"/>
    <mergeCell ref="AK9:AK11"/>
    <mergeCell ref="X5:AC5"/>
    <mergeCell ref="E13:Q15"/>
    <mergeCell ref="E17:Q18"/>
    <mergeCell ref="P6:W6"/>
    <mergeCell ref="X6:AC6"/>
    <mergeCell ref="X10:AC12"/>
    <mergeCell ref="X13:AB15"/>
    <mergeCell ref="R13:W15"/>
    <mergeCell ref="X8:AC9"/>
    <mergeCell ref="R16:R18"/>
    <mergeCell ref="C44:AB45"/>
    <mergeCell ref="C47:AB48"/>
    <mergeCell ref="C49:AB50"/>
    <mergeCell ref="C53:AB53"/>
    <mergeCell ref="AI7:AJ7"/>
    <mergeCell ref="AG45:AG53"/>
    <mergeCell ref="AI53:BH53"/>
    <mergeCell ref="P7:Q7"/>
    <mergeCell ref="R29:T30"/>
    <mergeCell ref="C36:AB36"/>
    <mergeCell ref="BD5:BI5"/>
    <mergeCell ref="AH6:AI6"/>
    <mergeCell ref="BD6:BI6"/>
    <mergeCell ref="AT5:AU5"/>
    <mergeCell ref="AV5:BC5"/>
    <mergeCell ref="AT6:AU6"/>
    <mergeCell ref="AV6:BC6"/>
    <mergeCell ref="AH5:AI5"/>
    <mergeCell ref="AL6:AQ6"/>
    <mergeCell ref="BD19:BH21"/>
    <mergeCell ref="AI8:AJ8"/>
    <mergeCell ref="BD10:BI12"/>
    <mergeCell ref="BD8:BI9"/>
    <mergeCell ref="AV7:AW7"/>
    <mergeCell ref="AX8:BC9"/>
    <mergeCell ref="AK13:AW15"/>
    <mergeCell ref="AK16:AM16"/>
    <mergeCell ref="AN16:AW16"/>
    <mergeCell ref="AI36:BH36"/>
    <mergeCell ref="AX22:AX23"/>
    <mergeCell ref="AY22:BC24"/>
    <mergeCell ref="BD22:BH24"/>
    <mergeCell ref="AX16:AX18"/>
    <mergeCell ref="AY16:BC18"/>
    <mergeCell ref="BD16:BH18"/>
    <mergeCell ref="BA31:BI32"/>
    <mergeCell ref="AX29:AZ30"/>
    <mergeCell ref="AK19:AW22"/>
    <mergeCell ref="BA29:BI30"/>
    <mergeCell ref="AX31:AZ32"/>
    <mergeCell ref="AX33:BI34"/>
    <mergeCell ref="AI46:BH46"/>
    <mergeCell ref="AX19:AX20"/>
    <mergeCell ref="AY19:BC21"/>
    <mergeCell ref="AK33:AQ34"/>
    <mergeCell ref="AR33:AU34"/>
    <mergeCell ref="BI22:BI24"/>
    <mergeCell ref="AX25:AX27"/>
    <mergeCell ref="P33:Q34"/>
    <mergeCell ref="L33:O34"/>
    <mergeCell ref="M31:O32"/>
    <mergeCell ref="E31:K32"/>
    <mergeCell ref="E33:K34"/>
    <mergeCell ref="E23:Q25"/>
    <mergeCell ref="E26:Q28"/>
    <mergeCell ref="J29:K30"/>
    <mergeCell ref="E29:I30"/>
    <mergeCell ref="L31:L32"/>
    <mergeCell ref="AK31:AQ32"/>
    <mergeCell ref="AL9:AO11"/>
    <mergeCell ref="N5:O5"/>
    <mergeCell ref="N6:O6"/>
    <mergeCell ref="R7:W7"/>
    <mergeCell ref="X7:AC7"/>
    <mergeCell ref="R8:W9"/>
    <mergeCell ref="R10:W12"/>
    <mergeCell ref="P30:Q32"/>
    <mergeCell ref="P5:W5"/>
    <mergeCell ref="AV30:AW32"/>
    <mergeCell ref="AV33:AW34"/>
    <mergeCell ref="Y28:AC28"/>
    <mergeCell ref="F9:I11"/>
    <mergeCell ref="E12:Q12"/>
    <mergeCell ref="AK29:AO30"/>
    <mergeCell ref="AP29:AQ30"/>
    <mergeCell ref="AR29:AU30"/>
    <mergeCell ref="AS31:AU32"/>
    <mergeCell ref="AR31:AR32"/>
    <mergeCell ref="BE28:BI28"/>
    <mergeCell ref="X25:AC27"/>
    <mergeCell ref="BD25:BI27"/>
    <mergeCell ref="AX7:BC7"/>
    <mergeCell ref="BD7:BI7"/>
    <mergeCell ref="AX10:BC12"/>
    <mergeCell ref="AX13:BC15"/>
    <mergeCell ref="AY25:BC28"/>
    <mergeCell ref="BI16:BI18"/>
    <mergeCell ref="BI19:BI21"/>
  </mergeCells>
  <printOptions horizontalCentered="1" verticalCentered="1"/>
  <pageMargins left="0.1968503937007874" right="0.1968503937007874" top="0.1968503937007874" bottom="0.1968503937007874" header="0" footer="0"/>
  <pageSetup fitToHeight="1" fitToWidth="1" horizontalDpi="300" verticalDpi="300" orientation="landscape" paperSize="9"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D61"/>
  <sheetViews>
    <sheetView zoomScalePageLayoutView="0" workbookViewId="0" topLeftCell="A1">
      <selection activeCell="AX9" sqref="AX9:BA14"/>
    </sheetView>
  </sheetViews>
  <sheetFormatPr defaultColWidth="2.140625" defaultRowHeight="12"/>
  <cols>
    <col min="1" max="1" width="2.28125" style="9" customWidth="1"/>
    <col min="2" max="25" width="3.140625" style="3" customWidth="1"/>
    <col min="26" max="26" width="2.421875" style="3" customWidth="1"/>
    <col min="27" max="27" width="0.71875" style="9" customWidth="1"/>
    <col min="28" max="29" width="2.57421875" style="3" customWidth="1"/>
    <col min="30" max="30" width="2.28125" style="9" customWidth="1"/>
    <col min="31" max="54" width="3.140625" style="3" customWidth="1"/>
    <col min="55" max="55" width="2.421875" style="3" customWidth="1"/>
    <col min="56" max="56" width="0.71875" style="9" customWidth="1"/>
    <col min="57" max="16384" width="2.140625" style="3" customWidth="1"/>
  </cols>
  <sheetData>
    <row r="1" spans="1:55" ht="12">
      <c r="A1" s="53" t="s">
        <v>90</v>
      </c>
      <c r="AD1" s="53"/>
      <c r="BC1" s="95" t="s">
        <v>186</v>
      </c>
    </row>
    <row r="2" spans="1:56" s="86" customFormat="1" ht="8.25">
      <c r="A2" s="85"/>
      <c r="M2" s="87"/>
      <c r="O2" s="87"/>
      <c r="P2" s="87"/>
      <c r="S2" s="88"/>
      <c r="T2" s="88"/>
      <c r="U2" s="88"/>
      <c r="V2" s="88"/>
      <c r="W2" s="88"/>
      <c r="X2" s="88"/>
      <c r="Y2" s="88"/>
      <c r="AA2" s="89"/>
      <c r="AB2" s="90"/>
      <c r="AC2" s="90"/>
      <c r="AD2" s="85"/>
      <c r="AU2" s="87"/>
      <c r="AW2" s="87"/>
      <c r="AX2" s="88"/>
      <c r="AY2" s="88"/>
      <c r="AZ2" s="88"/>
      <c r="BA2" s="88"/>
      <c r="BB2" s="88"/>
      <c r="BD2" s="89"/>
    </row>
    <row r="3" spans="2:56" s="78" customFormat="1" ht="15.75">
      <c r="B3" s="485" t="s">
        <v>172</v>
      </c>
      <c r="C3" s="485"/>
      <c r="D3" s="485"/>
      <c r="E3" s="485"/>
      <c r="F3" s="485"/>
      <c r="G3" s="485"/>
      <c r="H3" s="485"/>
      <c r="I3" s="485"/>
      <c r="J3" s="485"/>
      <c r="K3" s="485"/>
      <c r="L3" s="485"/>
      <c r="M3" s="485"/>
      <c r="N3" s="485"/>
      <c r="O3" s="485"/>
      <c r="P3" s="485"/>
      <c r="Q3" s="485"/>
      <c r="R3" s="485"/>
      <c r="S3" s="485"/>
      <c r="T3" s="485"/>
      <c r="U3" s="485"/>
      <c r="V3" s="485"/>
      <c r="W3" s="485"/>
      <c r="X3" s="485"/>
      <c r="Y3" s="485"/>
      <c r="Z3" s="485"/>
      <c r="AA3" s="4"/>
      <c r="AE3" s="485" t="s">
        <v>172</v>
      </c>
      <c r="AF3" s="485"/>
      <c r="AG3" s="485"/>
      <c r="AH3" s="485"/>
      <c r="AI3" s="485"/>
      <c r="AJ3" s="485"/>
      <c r="AK3" s="485"/>
      <c r="AL3" s="485"/>
      <c r="AM3" s="485"/>
      <c r="AN3" s="485"/>
      <c r="AO3" s="485"/>
      <c r="AP3" s="485"/>
      <c r="AQ3" s="485"/>
      <c r="AR3" s="485"/>
      <c r="AS3" s="485"/>
      <c r="AT3" s="485"/>
      <c r="AU3" s="485"/>
      <c r="AV3" s="485"/>
      <c r="AW3" s="485"/>
      <c r="AX3" s="485"/>
      <c r="AY3" s="485"/>
      <c r="AZ3" s="485"/>
      <c r="BA3" s="485"/>
      <c r="BB3" s="485"/>
      <c r="BC3" s="485"/>
      <c r="BD3" s="4"/>
    </row>
    <row r="4" spans="2:56" s="78" customFormat="1" ht="11.25" thickBot="1">
      <c r="B4" s="145"/>
      <c r="C4" s="145"/>
      <c r="D4" s="145"/>
      <c r="E4" s="145"/>
      <c r="F4" s="145"/>
      <c r="G4" s="145"/>
      <c r="H4" s="145"/>
      <c r="I4" s="145"/>
      <c r="J4" s="145"/>
      <c r="K4" s="145"/>
      <c r="L4" s="145"/>
      <c r="M4" s="145"/>
      <c r="N4" s="145"/>
      <c r="O4" s="145"/>
      <c r="P4" s="145"/>
      <c r="Q4" s="145"/>
      <c r="R4" s="145"/>
      <c r="S4" s="145"/>
      <c r="T4" s="145"/>
      <c r="AA4" s="4"/>
      <c r="AE4" s="145"/>
      <c r="AF4" s="145"/>
      <c r="AG4" s="145"/>
      <c r="AH4" s="145"/>
      <c r="AI4" s="145"/>
      <c r="AJ4" s="145"/>
      <c r="AK4" s="145"/>
      <c r="AL4" s="145"/>
      <c r="AM4" s="145"/>
      <c r="AN4" s="145"/>
      <c r="AO4" s="145"/>
      <c r="AP4" s="145"/>
      <c r="AQ4" s="145"/>
      <c r="AR4" s="145"/>
      <c r="AS4" s="145"/>
      <c r="AT4" s="145"/>
      <c r="AU4" s="145"/>
      <c r="AV4" s="145"/>
      <c r="AW4" s="145"/>
      <c r="BD4" s="4"/>
    </row>
    <row r="5" spans="1:56" s="78" customFormat="1" ht="24" customHeight="1" thickBot="1">
      <c r="A5" s="179"/>
      <c r="B5" s="479" t="s">
        <v>171</v>
      </c>
      <c r="C5" s="480"/>
      <c r="D5" s="480"/>
      <c r="E5" s="481"/>
      <c r="F5" s="486" t="str">
        <f>IF('so-data'!$AC$21="","",'so-data'!$AC$21)</f>
        <v>千代田区</v>
      </c>
      <c r="G5" s="487"/>
      <c r="H5" s="487"/>
      <c r="I5" s="487"/>
      <c r="J5" s="487"/>
      <c r="K5" s="487"/>
      <c r="L5" s="488"/>
      <c r="M5" s="479" t="s">
        <v>184</v>
      </c>
      <c r="N5" s="480"/>
      <c r="O5" s="480"/>
      <c r="P5" s="481"/>
      <c r="Q5" s="474">
        <f>IF('so-data'!$AC$23="","",'so-data'!$AC$23)</f>
        <v>12345678</v>
      </c>
      <c r="R5" s="475"/>
      <c r="S5" s="475"/>
      <c r="T5" s="475"/>
      <c r="U5" s="475"/>
      <c r="V5" s="475"/>
      <c r="W5" s="475"/>
      <c r="X5" s="475"/>
      <c r="Y5" s="476"/>
      <c r="AA5" s="4"/>
      <c r="AE5" s="479" t="s">
        <v>171</v>
      </c>
      <c r="AF5" s="480"/>
      <c r="AG5" s="480"/>
      <c r="AH5" s="481"/>
      <c r="AI5" s="514" t="str">
        <f>IF('so-data'!$AD$21="","",'so-data'!$AD$21)</f>
        <v>中央区</v>
      </c>
      <c r="AJ5" s="515"/>
      <c r="AK5" s="515"/>
      <c r="AL5" s="515"/>
      <c r="AM5" s="515"/>
      <c r="AN5" s="515"/>
      <c r="AO5" s="515"/>
      <c r="AP5" s="479" t="s">
        <v>184</v>
      </c>
      <c r="AQ5" s="480"/>
      <c r="AR5" s="480"/>
      <c r="AS5" s="481"/>
      <c r="AT5" s="517" t="str">
        <f>IF('so-data'!$AD$23="","",'so-data'!$AD$23)</f>
        <v>0123456789</v>
      </c>
      <c r="AU5" s="518"/>
      <c r="AV5" s="518"/>
      <c r="AW5" s="518"/>
      <c r="AX5" s="518"/>
      <c r="AY5" s="518"/>
      <c r="AZ5" s="518"/>
      <c r="BA5" s="518"/>
      <c r="BB5" s="519"/>
      <c r="BD5" s="4"/>
    </row>
    <row r="6" spans="1:56" s="78" customFormat="1" ht="24" customHeight="1" thickBot="1">
      <c r="A6" s="179"/>
      <c r="B6" s="482" t="s">
        <v>185</v>
      </c>
      <c r="C6" s="483"/>
      <c r="D6" s="483"/>
      <c r="E6" s="484"/>
      <c r="F6" s="489" t="str">
        <f>IF('so-data'!$E$18="","",'so-data'!$E$18)</f>
        <v>株式会社ＲＥＳＣＵＥ ＲＡＮＧＥＲＳ</v>
      </c>
      <c r="G6" s="490"/>
      <c r="H6" s="490"/>
      <c r="I6" s="490"/>
      <c r="J6" s="490"/>
      <c r="K6" s="490"/>
      <c r="L6" s="490"/>
      <c r="M6" s="490"/>
      <c r="N6" s="490"/>
      <c r="O6" s="490"/>
      <c r="P6" s="490"/>
      <c r="Q6" s="490"/>
      <c r="R6" s="490"/>
      <c r="S6" s="490"/>
      <c r="T6" s="490"/>
      <c r="U6" s="490"/>
      <c r="V6" s="490"/>
      <c r="W6" s="490"/>
      <c r="X6" s="490"/>
      <c r="Y6" s="491"/>
      <c r="AA6" s="4"/>
      <c r="AE6" s="482" t="s">
        <v>185</v>
      </c>
      <c r="AF6" s="483"/>
      <c r="AG6" s="483"/>
      <c r="AH6" s="484"/>
      <c r="AI6" s="489" t="str">
        <f>IF('so-data'!$E$18="","",'so-data'!$E$18)</f>
        <v>株式会社ＲＥＳＣＵＥ ＲＡＮＧＥＲＳ</v>
      </c>
      <c r="AJ6" s="490"/>
      <c r="AK6" s="490"/>
      <c r="AL6" s="490"/>
      <c r="AM6" s="490"/>
      <c r="AN6" s="490"/>
      <c r="AO6" s="490"/>
      <c r="AP6" s="490"/>
      <c r="AQ6" s="490"/>
      <c r="AR6" s="490"/>
      <c r="AS6" s="490"/>
      <c r="AT6" s="490"/>
      <c r="AU6" s="490"/>
      <c r="AV6" s="490"/>
      <c r="AW6" s="490"/>
      <c r="AX6" s="490"/>
      <c r="AY6" s="490"/>
      <c r="AZ6" s="490"/>
      <c r="BA6" s="490"/>
      <c r="BB6" s="491"/>
      <c r="BD6" s="4"/>
    </row>
    <row r="7" spans="2:56" s="78" customFormat="1" ht="11.25" thickBot="1">
      <c r="B7" s="145"/>
      <c r="C7" s="145"/>
      <c r="D7" s="145"/>
      <c r="E7" s="145"/>
      <c r="F7" s="145"/>
      <c r="G7" s="145"/>
      <c r="H7" s="145"/>
      <c r="I7" s="145"/>
      <c r="J7" s="145"/>
      <c r="K7" s="145"/>
      <c r="L7" s="145"/>
      <c r="M7" s="145"/>
      <c r="N7" s="145"/>
      <c r="O7" s="145"/>
      <c r="P7" s="145"/>
      <c r="Q7" s="145"/>
      <c r="R7" s="145"/>
      <c r="S7" s="145"/>
      <c r="T7" s="145"/>
      <c r="AA7" s="4"/>
      <c r="AE7" s="145"/>
      <c r="AF7" s="145"/>
      <c r="AG7" s="145"/>
      <c r="AH7" s="145"/>
      <c r="AI7" s="145"/>
      <c r="AJ7" s="145"/>
      <c r="AK7" s="145"/>
      <c r="AL7" s="145"/>
      <c r="AM7" s="145"/>
      <c r="AN7" s="145"/>
      <c r="AO7" s="145"/>
      <c r="AP7" s="145"/>
      <c r="AQ7" s="145"/>
      <c r="AR7" s="145"/>
      <c r="AS7" s="145"/>
      <c r="AT7" s="145"/>
      <c r="AU7" s="145"/>
      <c r="AV7" s="145"/>
      <c r="AW7" s="145"/>
      <c r="BD7" s="4"/>
    </row>
    <row r="8" spans="1:56" s="78" customFormat="1" ht="24" thickBot="1">
      <c r="A8" s="179"/>
      <c r="B8" s="520" t="s">
        <v>176</v>
      </c>
      <c r="C8" s="521"/>
      <c r="D8" s="521"/>
      <c r="E8" s="522"/>
      <c r="F8" s="523" t="s">
        <v>169</v>
      </c>
      <c r="G8" s="524"/>
      <c r="H8" s="524"/>
      <c r="I8" s="524"/>
      <c r="J8" s="524"/>
      <c r="K8" s="524"/>
      <c r="L8" s="524"/>
      <c r="M8" s="524"/>
      <c r="N8" s="524"/>
      <c r="O8" s="524"/>
      <c r="P8" s="524"/>
      <c r="Q8" s="524"/>
      <c r="R8" s="524"/>
      <c r="S8" s="524"/>
      <c r="T8" s="525"/>
      <c r="U8" s="477" t="s">
        <v>168</v>
      </c>
      <c r="V8" s="477"/>
      <c r="W8" s="477"/>
      <c r="X8" s="477"/>
      <c r="Y8" s="478"/>
      <c r="Z8" s="177"/>
      <c r="AA8" s="4"/>
      <c r="AD8" s="178"/>
      <c r="AE8" s="520" t="s">
        <v>176</v>
      </c>
      <c r="AF8" s="521"/>
      <c r="AG8" s="521"/>
      <c r="AH8" s="522"/>
      <c r="AI8" s="523" t="s">
        <v>169</v>
      </c>
      <c r="AJ8" s="524"/>
      <c r="AK8" s="524"/>
      <c r="AL8" s="524"/>
      <c r="AM8" s="524"/>
      <c r="AN8" s="524"/>
      <c r="AO8" s="524"/>
      <c r="AP8" s="524"/>
      <c r="AQ8" s="524"/>
      <c r="AR8" s="524"/>
      <c r="AS8" s="524"/>
      <c r="AT8" s="524"/>
      <c r="AU8" s="524"/>
      <c r="AV8" s="524"/>
      <c r="AW8" s="525"/>
      <c r="AX8" s="477" t="s">
        <v>168</v>
      </c>
      <c r="AY8" s="477"/>
      <c r="AZ8" s="477"/>
      <c r="BA8" s="477"/>
      <c r="BB8" s="478"/>
      <c r="BC8" s="177"/>
      <c r="BD8" s="4"/>
    </row>
    <row r="9" spans="1:56" s="78" customFormat="1" ht="23.25" customHeight="1">
      <c r="A9" s="179"/>
      <c r="B9" s="528" t="s">
        <v>178</v>
      </c>
      <c r="C9" s="529"/>
      <c r="D9" s="529"/>
      <c r="E9" s="530"/>
      <c r="F9" s="511" t="s">
        <v>177</v>
      </c>
      <c r="G9" s="512"/>
      <c r="H9" s="512"/>
      <c r="I9" s="512"/>
      <c r="J9" s="512"/>
      <c r="K9" s="512"/>
      <c r="L9" s="512"/>
      <c r="M9" s="512"/>
      <c r="N9" s="512"/>
      <c r="O9" s="512"/>
      <c r="P9" s="512"/>
      <c r="Q9" s="512"/>
      <c r="R9" s="512"/>
      <c r="S9" s="512"/>
      <c r="T9" s="513"/>
      <c r="U9" s="509">
        <f>IF('so-data'!$AC$30=0,"",'so-data'!$AC$30)</f>
      </c>
      <c r="V9" s="510"/>
      <c r="W9" s="510"/>
      <c r="X9" s="510"/>
      <c r="Y9" s="180" t="s">
        <v>165</v>
      </c>
      <c r="Z9" s="176"/>
      <c r="AA9" s="4"/>
      <c r="AE9" s="528" t="s">
        <v>178</v>
      </c>
      <c r="AF9" s="529"/>
      <c r="AG9" s="529"/>
      <c r="AH9" s="530"/>
      <c r="AI9" s="511" t="s">
        <v>177</v>
      </c>
      <c r="AJ9" s="512"/>
      <c r="AK9" s="512"/>
      <c r="AL9" s="512"/>
      <c r="AM9" s="512"/>
      <c r="AN9" s="512"/>
      <c r="AO9" s="512"/>
      <c r="AP9" s="512"/>
      <c r="AQ9" s="512"/>
      <c r="AR9" s="512"/>
      <c r="AS9" s="512"/>
      <c r="AT9" s="512"/>
      <c r="AU9" s="512"/>
      <c r="AV9" s="512"/>
      <c r="AW9" s="513"/>
      <c r="AX9" s="509">
        <f>IF('so-data'!$AD$30=0,"",'so-data'!$AD$30)</f>
        <v>1</v>
      </c>
      <c r="AY9" s="510"/>
      <c r="AZ9" s="510"/>
      <c r="BA9" s="510"/>
      <c r="BB9" s="180" t="s">
        <v>165</v>
      </c>
      <c r="BC9" s="176"/>
      <c r="BD9" s="4"/>
    </row>
    <row r="10" spans="1:56" s="78" customFormat="1" ht="23.25">
      <c r="A10" s="179"/>
      <c r="B10" s="493" t="s">
        <v>179</v>
      </c>
      <c r="C10" s="494"/>
      <c r="D10" s="494"/>
      <c r="E10" s="495"/>
      <c r="F10" s="496" t="s">
        <v>173</v>
      </c>
      <c r="G10" s="497"/>
      <c r="H10" s="497"/>
      <c r="I10" s="497"/>
      <c r="J10" s="497"/>
      <c r="K10" s="497"/>
      <c r="L10" s="497"/>
      <c r="M10" s="497"/>
      <c r="N10" s="497"/>
      <c r="O10" s="497"/>
      <c r="P10" s="497"/>
      <c r="Q10" s="497"/>
      <c r="R10" s="497"/>
      <c r="S10" s="497"/>
      <c r="T10" s="498"/>
      <c r="U10" s="507">
        <f>IF('so-data'!$AC$31=0,"",'so-data'!$AC$31)</f>
      </c>
      <c r="V10" s="508"/>
      <c r="W10" s="508"/>
      <c r="X10" s="508"/>
      <c r="Y10" s="181" t="s">
        <v>165</v>
      </c>
      <c r="Z10" s="176"/>
      <c r="AA10" s="4"/>
      <c r="AE10" s="493" t="s">
        <v>179</v>
      </c>
      <c r="AF10" s="494"/>
      <c r="AG10" s="494"/>
      <c r="AH10" s="495"/>
      <c r="AI10" s="496" t="s">
        <v>173</v>
      </c>
      <c r="AJ10" s="497"/>
      <c r="AK10" s="497"/>
      <c r="AL10" s="497"/>
      <c r="AM10" s="497"/>
      <c r="AN10" s="497"/>
      <c r="AO10" s="497"/>
      <c r="AP10" s="497"/>
      <c r="AQ10" s="497"/>
      <c r="AR10" s="497"/>
      <c r="AS10" s="497"/>
      <c r="AT10" s="497"/>
      <c r="AU10" s="497"/>
      <c r="AV10" s="497"/>
      <c r="AW10" s="498"/>
      <c r="AX10" s="507">
        <f>IF('so-data'!$AD$31=0,"",'so-data'!$AD$31)</f>
        <v>2</v>
      </c>
      <c r="AY10" s="508"/>
      <c r="AZ10" s="508"/>
      <c r="BA10" s="508"/>
      <c r="BB10" s="181" t="s">
        <v>165</v>
      </c>
      <c r="BC10" s="176"/>
      <c r="BD10" s="4"/>
    </row>
    <row r="11" spans="1:56" s="78" customFormat="1" ht="23.25" customHeight="1">
      <c r="A11" s="179"/>
      <c r="B11" s="493" t="s">
        <v>180</v>
      </c>
      <c r="C11" s="494"/>
      <c r="D11" s="494"/>
      <c r="E11" s="495"/>
      <c r="F11" s="516" t="s">
        <v>167</v>
      </c>
      <c r="G11" s="497"/>
      <c r="H11" s="497"/>
      <c r="I11" s="497"/>
      <c r="J11" s="497"/>
      <c r="K11" s="497"/>
      <c r="L11" s="497"/>
      <c r="M11" s="497"/>
      <c r="N11" s="497"/>
      <c r="O11" s="497"/>
      <c r="P11" s="497"/>
      <c r="Q11" s="497"/>
      <c r="R11" s="497"/>
      <c r="S11" s="497"/>
      <c r="T11" s="498"/>
      <c r="U11" s="507">
        <f>IF('so-data'!$AC$32=0,"",'so-data'!$AC$32)</f>
      </c>
      <c r="V11" s="508"/>
      <c r="W11" s="508"/>
      <c r="X11" s="508"/>
      <c r="Y11" s="181" t="s">
        <v>165</v>
      </c>
      <c r="Z11" s="176"/>
      <c r="AA11" s="4"/>
      <c r="AE11" s="493" t="s">
        <v>180</v>
      </c>
      <c r="AF11" s="494"/>
      <c r="AG11" s="494"/>
      <c r="AH11" s="495"/>
      <c r="AI11" s="516" t="s">
        <v>167</v>
      </c>
      <c r="AJ11" s="497"/>
      <c r="AK11" s="497"/>
      <c r="AL11" s="497"/>
      <c r="AM11" s="497"/>
      <c r="AN11" s="497"/>
      <c r="AO11" s="497"/>
      <c r="AP11" s="497"/>
      <c r="AQ11" s="497"/>
      <c r="AR11" s="497"/>
      <c r="AS11" s="497"/>
      <c r="AT11" s="497"/>
      <c r="AU11" s="497"/>
      <c r="AV11" s="497"/>
      <c r="AW11" s="498"/>
      <c r="AX11" s="507">
        <f>IF('so-data'!$AD$32=0,"",'so-data'!$AD$32)</f>
        <v>3</v>
      </c>
      <c r="AY11" s="508"/>
      <c r="AZ11" s="508"/>
      <c r="BA11" s="508"/>
      <c r="BB11" s="181" t="s">
        <v>165</v>
      </c>
      <c r="BC11" s="176"/>
      <c r="BD11" s="4"/>
    </row>
    <row r="12" spans="1:56" s="78" customFormat="1" ht="23.25">
      <c r="A12" s="179"/>
      <c r="B12" s="493" t="s">
        <v>181</v>
      </c>
      <c r="C12" s="494"/>
      <c r="D12" s="494"/>
      <c r="E12" s="495"/>
      <c r="F12" s="496" t="s">
        <v>166</v>
      </c>
      <c r="G12" s="497"/>
      <c r="H12" s="497"/>
      <c r="I12" s="497"/>
      <c r="J12" s="497"/>
      <c r="K12" s="497"/>
      <c r="L12" s="497"/>
      <c r="M12" s="497"/>
      <c r="N12" s="497"/>
      <c r="O12" s="497"/>
      <c r="P12" s="497"/>
      <c r="Q12" s="497"/>
      <c r="R12" s="497"/>
      <c r="S12" s="497"/>
      <c r="T12" s="498"/>
      <c r="U12" s="507">
        <f>IF('so-data'!$AC$33=0,"",'so-data'!$AC$33)</f>
      </c>
      <c r="V12" s="508"/>
      <c r="W12" s="508"/>
      <c r="X12" s="508"/>
      <c r="Y12" s="181" t="s">
        <v>165</v>
      </c>
      <c r="Z12" s="176"/>
      <c r="AA12" s="4"/>
      <c r="AE12" s="493" t="s">
        <v>181</v>
      </c>
      <c r="AF12" s="494"/>
      <c r="AG12" s="494"/>
      <c r="AH12" s="495"/>
      <c r="AI12" s="496" t="s">
        <v>166</v>
      </c>
      <c r="AJ12" s="497"/>
      <c r="AK12" s="497"/>
      <c r="AL12" s="497"/>
      <c r="AM12" s="497"/>
      <c r="AN12" s="497"/>
      <c r="AO12" s="497"/>
      <c r="AP12" s="497"/>
      <c r="AQ12" s="497"/>
      <c r="AR12" s="497"/>
      <c r="AS12" s="497"/>
      <c r="AT12" s="497"/>
      <c r="AU12" s="497"/>
      <c r="AV12" s="497"/>
      <c r="AW12" s="498"/>
      <c r="AX12" s="507">
        <f>IF('so-data'!$AD$33=0,"",'so-data'!$AD$33)</f>
        <v>4</v>
      </c>
      <c r="AY12" s="508"/>
      <c r="AZ12" s="508"/>
      <c r="BA12" s="508"/>
      <c r="BB12" s="181" t="s">
        <v>165</v>
      </c>
      <c r="BC12" s="176"/>
      <c r="BD12" s="4"/>
    </row>
    <row r="13" spans="1:56" s="78" customFormat="1" ht="23.25">
      <c r="A13" s="179"/>
      <c r="B13" s="493" t="s">
        <v>182</v>
      </c>
      <c r="C13" s="494"/>
      <c r="D13" s="494"/>
      <c r="E13" s="495"/>
      <c r="F13" s="496" t="s">
        <v>174</v>
      </c>
      <c r="G13" s="497"/>
      <c r="H13" s="497"/>
      <c r="I13" s="497"/>
      <c r="J13" s="497"/>
      <c r="K13" s="497"/>
      <c r="L13" s="497"/>
      <c r="M13" s="497"/>
      <c r="N13" s="497"/>
      <c r="O13" s="497"/>
      <c r="P13" s="497"/>
      <c r="Q13" s="497"/>
      <c r="R13" s="497"/>
      <c r="S13" s="497"/>
      <c r="T13" s="498"/>
      <c r="U13" s="507">
        <f>IF('so-data'!$AC$34=0,"",'so-data'!$AC$34)</f>
      </c>
      <c r="V13" s="508"/>
      <c r="W13" s="508"/>
      <c r="X13" s="508"/>
      <c r="Y13" s="181" t="s">
        <v>165</v>
      </c>
      <c r="Z13" s="176"/>
      <c r="AA13" s="4"/>
      <c r="AE13" s="493" t="s">
        <v>182</v>
      </c>
      <c r="AF13" s="494"/>
      <c r="AG13" s="494"/>
      <c r="AH13" s="495"/>
      <c r="AI13" s="496" t="s">
        <v>174</v>
      </c>
      <c r="AJ13" s="497"/>
      <c r="AK13" s="497"/>
      <c r="AL13" s="497"/>
      <c r="AM13" s="497"/>
      <c r="AN13" s="497"/>
      <c r="AO13" s="497"/>
      <c r="AP13" s="497"/>
      <c r="AQ13" s="497"/>
      <c r="AR13" s="497"/>
      <c r="AS13" s="497"/>
      <c r="AT13" s="497"/>
      <c r="AU13" s="497"/>
      <c r="AV13" s="497"/>
      <c r="AW13" s="498"/>
      <c r="AX13" s="507">
        <f>IF('so-data'!$AD$34=0,"",'so-data'!$AD$34)</f>
        <v>5</v>
      </c>
      <c r="AY13" s="508"/>
      <c r="AZ13" s="508"/>
      <c r="BA13" s="508"/>
      <c r="BB13" s="181" t="s">
        <v>165</v>
      </c>
      <c r="BC13" s="176"/>
      <c r="BD13" s="4"/>
    </row>
    <row r="14" spans="1:56" s="78" customFormat="1" ht="24" thickBot="1">
      <c r="A14" s="179"/>
      <c r="B14" s="499" t="s">
        <v>183</v>
      </c>
      <c r="C14" s="500"/>
      <c r="D14" s="500"/>
      <c r="E14" s="501"/>
      <c r="F14" s="502" t="s">
        <v>175</v>
      </c>
      <c r="G14" s="503"/>
      <c r="H14" s="503"/>
      <c r="I14" s="503"/>
      <c r="J14" s="503"/>
      <c r="K14" s="503"/>
      <c r="L14" s="503"/>
      <c r="M14" s="503"/>
      <c r="N14" s="503"/>
      <c r="O14" s="503"/>
      <c r="P14" s="503"/>
      <c r="Q14" s="503"/>
      <c r="R14" s="503"/>
      <c r="S14" s="503"/>
      <c r="T14" s="504"/>
      <c r="U14" s="505">
        <f>IF('so-data'!$AC$35=0,"",'so-data'!$AC$35)</f>
        <v>1</v>
      </c>
      <c r="V14" s="506"/>
      <c r="W14" s="506"/>
      <c r="X14" s="506"/>
      <c r="Y14" s="182" t="s">
        <v>165</v>
      </c>
      <c r="Z14" s="176"/>
      <c r="AA14" s="4"/>
      <c r="AE14" s="499" t="s">
        <v>183</v>
      </c>
      <c r="AF14" s="500"/>
      <c r="AG14" s="500"/>
      <c r="AH14" s="501"/>
      <c r="AI14" s="502" t="s">
        <v>175</v>
      </c>
      <c r="AJ14" s="503"/>
      <c r="AK14" s="503"/>
      <c r="AL14" s="503"/>
      <c r="AM14" s="503"/>
      <c r="AN14" s="503"/>
      <c r="AO14" s="503"/>
      <c r="AP14" s="503"/>
      <c r="AQ14" s="503"/>
      <c r="AR14" s="503"/>
      <c r="AS14" s="503"/>
      <c r="AT14" s="503"/>
      <c r="AU14" s="503"/>
      <c r="AV14" s="503"/>
      <c r="AW14" s="504"/>
      <c r="AX14" s="505">
        <f>IF('so-data'!$AD$35=0,"",'so-data'!$AD$35)</f>
        <v>6</v>
      </c>
      <c r="AY14" s="506"/>
      <c r="AZ14" s="506"/>
      <c r="BA14" s="506"/>
      <c r="BB14" s="182" t="s">
        <v>165</v>
      </c>
      <c r="BC14" s="176"/>
      <c r="BD14" s="4"/>
    </row>
    <row r="15" spans="1:56" s="78" customFormat="1" ht="24" thickBot="1">
      <c r="A15" s="179"/>
      <c r="B15" s="527" t="s">
        <v>196</v>
      </c>
      <c r="C15" s="524"/>
      <c r="D15" s="524"/>
      <c r="E15" s="524"/>
      <c r="F15" s="524"/>
      <c r="G15" s="524"/>
      <c r="H15" s="524"/>
      <c r="I15" s="524"/>
      <c r="J15" s="524"/>
      <c r="K15" s="524"/>
      <c r="L15" s="524"/>
      <c r="M15" s="524"/>
      <c r="N15" s="524"/>
      <c r="O15" s="524"/>
      <c r="P15" s="524"/>
      <c r="Q15" s="524"/>
      <c r="R15" s="524"/>
      <c r="S15" s="524"/>
      <c r="T15" s="525"/>
      <c r="U15" s="526">
        <f>IF(SUM(U9:X14)=0,"",SUM(U9:X14))</f>
        <v>1</v>
      </c>
      <c r="V15" s="526"/>
      <c r="W15" s="526"/>
      <c r="X15" s="526"/>
      <c r="Y15" s="183" t="s">
        <v>165</v>
      </c>
      <c r="Z15" s="176"/>
      <c r="AA15" s="4"/>
      <c r="AD15" s="173"/>
      <c r="AE15" s="527" t="s">
        <v>196</v>
      </c>
      <c r="AF15" s="524"/>
      <c r="AG15" s="524"/>
      <c r="AH15" s="524"/>
      <c r="AI15" s="524"/>
      <c r="AJ15" s="524"/>
      <c r="AK15" s="524"/>
      <c r="AL15" s="524"/>
      <c r="AM15" s="524"/>
      <c r="AN15" s="524"/>
      <c r="AO15" s="524"/>
      <c r="AP15" s="524"/>
      <c r="AQ15" s="524"/>
      <c r="AR15" s="524"/>
      <c r="AS15" s="524"/>
      <c r="AT15" s="524"/>
      <c r="AU15" s="524"/>
      <c r="AV15" s="524"/>
      <c r="AW15" s="525"/>
      <c r="AX15" s="526">
        <f>IF(SUM(AX9:BA14)=0,"",SUM(AX9:BA14))</f>
        <v>21</v>
      </c>
      <c r="AY15" s="526"/>
      <c r="AZ15" s="526"/>
      <c r="BA15" s="526"/>
      <c r="BB15" s="183" t="s">
        <v>165</v>
      </c>
      <c r="BC15" s="176"/>
      <c r="BD15" s="4"/>
    </row>
    <row r="16" spans="2:56" s="185" customFormat="1" ht="8.25">
      <c r="B16" s="186"/>
      <c r="C16" s="186"/>
      <c r="D16" s="186"/>
      <c r="E16" s="186"/>
      <c r="F16" s="186"/>
      <c r="G16" s="186"/>
      <c r="H16" s="186"/>
      <c r="I16" s="186"/>
      <c r="J16" s="186"/>
      <c r="K16" s="186"/>
      <c r="L16" s="186"/>
      <c r="M16" s="186"/>
      <c r="N16" s="186"/>
      <c r="O16" s="186"/>
      <c r="P16" s="186"/>
      <c r="Q16" s="186"/>
      <c r="R16" s="186"/>
      <c r="S16" s="186"/>
      <c r="T16" s="186"/>
      <c r="U16" s="187"/>
      <c r="V16" s="187"/>
      <c r="W16" s="187"/>
      <c r="X16" s="187"/>
      <c r="Y16" s="188"/>
      <c r="Z16" s="189"/>
      <c r="AA16" s="89"/>
      <c r="AE16" s="186"/>
      <c r="AF16" s="186"/>
      <c r="AG16" s="186"/>
      <c r="AH16" s="186"/>
      <c r="AI16" s="186"/>
      <c r="AJ16" s="186"/>
      <c r="AK16" s="186"/>
      <c r="AL16" s="186"/>
      <c r="AM16" s="186"/>
      <c r="AN16" s="186"/>
      <c r="AO16" s="186"/>
      <c r="AP16" s="186"/>
      <c r="AQ16" s="186"/>
      <c r="AR16" s="186"/>
      <c r="AS16" s="186"/>
      <c r="AT16" s="186"/>
      <c r="AU16" s="186"/>
      <c r="AV16" s="186"/>
      <c r="AW16" s="186"/>
      <c r="AX16" s="187"/>
      <c r="AY16" s="187"/>
      <c r="AZ16" s="187"/>
      <c r="BA16" s="187"/>
      <c r="BB16" s="188"/>
      <c r="BC16" s="189"/>
      <c r="BD16" s="89"/>
    </row>
    <row r="17" spans="1:56" s="78" customFormat="1" ht="10.5">
      <c r="A17" s="173"/>
      <c r="C17" s="145" t="s">
        <v>187</v>
      </c>
      <c r="D17" s="145"/>
      <c r="E17" s="145"/>
      <c r="F17" s="145"/>
      <c r="G17" s="145"/>
      <c r="H17" s="145"/>
      <c r="I17" s="145"/>
      <c r="J17" s="145"/>
      <c r="K17" s="145"/>
      <c r="L17" s="145"/>
      <c r="M17" s="145"/>
      <c r="N17" s="145"/>
      <c r="O17" s="145"/>
      <c r="P17" s="145"/>
      <c r="Q17" s="145"/>
      <c r="R17" s="145"/>
      <c r="S17" s="145"/>
      <c r="T17" s="145"/>
      <c r="AA17" s="4"/>
      <c r="AD17" s="173"/>
      <c r="AF17" s="145" t="s">
        <v>187</v>
      </c>
      <c r="AG17" s="145"/>
      <c r="AH17" s="145"/>
      <c r="AI17" s="145"/>
      <c r="AJ17" s="145"/>
      <c r="AK17" s="145"/>
      <c r="AL17" s="145"/>
      <c r="AM17" s="145"/>
      <c r="AN17" s="145"/>
      <c r="AO17" s="145"/>
      <c r="AP17" s="145"/>
      <c r="AQ17" s="145"/>
      <c r="AR17" s="145"/>
      <c r="AS17" s="145"/>
      <c r="AT17" s="145"/>
      <c r="AU17" s="145"/>
      <c r="AV17" s="145"/>
      <c r="AW17" s="145"/>
      <c r="BD17" s="4"/>
    </row>
    <row r="18" spans="3:56" s="185" customFormat="1" ht="8.25">
      <c r="C18" s="184"/>
      <c r="D18" s="184"/>
      <c r="E18" s="184"/>
      <c r="F18" s="184"/>
      <c r="G18" s="184"/>
      <c r="H18" s="184"/>
      <c r="I18" s="184"/>
      <c r="J18" s="184"/>
      <c r="K18" s="184"/>
      <c r="L18" s="184"/>
      <c r="M18" s="184"/>
      <c r="N18" s="184"/>
      <c r="O18" s="184"/>
      <c r="P18" s="184"/>
      <c r="Q18" s="184"/>
      <c r="R18" s="184"/>
      <c r="S18" s="184"/>
      <c r="T18" s="184"/>
      <c r="AA18" s="89"/>
      <c r="AF18" s="184"/>
      <c r="AG18" s="184"/>
      <c r="AH18" s="184"/>
      <c r="AI18" s="184"/>
      <c r="AJ18" s="184"/>
      <c r="AK18" s="184"/>
      <c r="AL18" s="184"/>
      <c r="AM18" s="184"/>
      <c r="AN18" s="184"/>
      <c r="AO18" s="184"/>
      <c r="AP18" s="184"/>
      <c r="AQ18" s="184"/>
      <c r="AR18" s="184"/>
      <c r="AS18" s="184"/>
      <c r="AT18" s="184"/>
      <c r="AU18" s="184"/>
      <c r="AV18" s="184"/>
      <c r="AW18" s="184"/>
      <c r="BD18" s="89"/>
    </row>
    <row r="19" spans="1:56" s="78" customFormat="1" ht="10.5" customHeight="1">
      <c r="A19" s="173"/>
      <c r="B19" s="177">
        <v>1</v>
      </c>
      <c r="C19" s="171" t="s">
        <v>188</v>
      </c>
      <c r="D19" s="145"/>
      <c r="E19" s="145"/>
      <c r="F19" s="145"/>
      <c r="G19" s="145"/>
      <c r="H19" s="145"/>
      <c r="I19" s="145"/>
      <c r="J19" s="145"/>
      <c r="K19" s="145"/>
      <c r="L19" s="145"/>
      <c r="M19" s="145"/>
      <c r="N19" s="145"/>
      <c r="O19" s="145"/>
      <c r="P19" s="145"/>
      <c r="Q19" s="145"/>
      <c r="R19" s="145"/>
      <c r="S19" s="145"/>
      <c r="T19" s="145"/>
      <c r="U19" s="145"/>
      <c r="V19" s="145"/>
      <c r="W19" s="145"/>
      <c r="X19" s="145"/>
      <c r="Y19" s="145"/>
      <c r="AA19" s="4"/>
      <c r="AD19" s="173"/>
      <c r="AE19" s="177">
        <v>1</v>
      </c>
      <c r="AF19" s="171" t="s">
        <v>188</v>
      </c>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D19" s="4"/>
    </row>
    <row r="20" spans="1:56" s="78" customFormat="1" ht="10.5" customHeight="1">
      <c r="A20" s="173"/>
      <c r="B20" s="177">
        <v>2</v>
      </c>
      <c r="C20" s="492" t="s">
        <v>189</v>
      </c>
      <c r="D20" s="492"/>
      <c r="E20" s="492"/>
      <c r="F20" s="492"/>
      <c r="G20" s="492"/>
      <c r="H20" s="492"/>
      <c r="I20" s="492"/>
      <c r="J20" s="492"/>
      <c r="K20" s="492"/>
      <c r="L20" s="492"/>
      <c r="M20" s="492"/>
      <c r="N20" s="492"/>
      <c r="O20" s="492"/>
      <c r="P20" s="492"/>
      <c r="Q20" s="492"/>
      <c r="R20" s="492"/>
      <c r="S20" s="492"/>
      <c r="T20" s="492"/>
      <c r="U20" s="492"/>
      <c r="V20" s="492"/>
      <c r="W20" s="492"/>
      <c r="X20" s="492"/>
      <c r="Y20" s="492"/>
      <c r="AA20" s="4"/>
      <c r="AD20" s="173"/>
      <c r="AE20" s="177">
        <v>2</v>
      </c>
      <c r="AF20" s="492" t="s">
        <v>189</v>
      </c>
      <c r="AG20" s="492"/>
      <c r="AH20" s="492"/>
      <c r="AI20" s="492"/>
      <c r="AJ20" s="492"/>
      <c r="AK20" s="492"/>
      <c r="AL20" s="492"/>
      <c r="AM20" s="492"/>
      <c r="AN20" s="492"/>
      <c r="AO20" s="492"/>
      <c r="AP20" s="492"/>
      <c r="AQ20" s="492"/>
      <c r="AR20" s="492"/>
      <c r="AS20" s="492"/>
      <c r="AT20" s="492"/>
      <c r="AU20" s="492"/>
      <c r="AV20" s="492"/>
      <c r="AW20" s="492"/>
      <c r="AX20" s="492"/>
      <c r="AY20" s="492"/>
      <c r="AZ20" s="492"/>
      <c r="BA20" s="492"/>
      <c r="BB20" s="492"/>
      <c r="BD20" s="4"/>
    </row>
    <row r="21" spans="1:56" s="78" customFormat="1" ht="10.5" customHeight="1">
      <c r="A21" s="173"/>
      <c r="B21" s="177"/>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AA21" s="4"/>
      <c r="AD21" s="173"/>
      <c r="AE21" s="177"/>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2"/>
      <c r="BB21" s="492"/>
      <c r="BD21" s="4"/>
    </row>
    <row r="22" spans="1:56" s="78" customFormat="1" ht="10.5" customHeight="1">
      <c r="A22" s="173"/>
      <c r="B22" s="177">
        <v>3</v>
      </c>
      <c r="C22" s="171" t="s">
        <v>190</v>
      </c>
      <c r="D22" s="145"/>
      <c r="E22" s="145"/>
      <c r="F22" s="145"/>
      <c r="G22" s="145"/>
      <c r="H22" s="145"/>
      <c r="I22" s="145"/>
      <c r="J22" s="145"/>
      <c r="K22" s="145"/>
      <c r="L22" s="145"/>
      <c r="M22" s="145"/>
      <c r="N22" s="145"/>
      <c r="O22" s="145"/>
      <c r="P22" s="145"/>
      <c r="Q22" s="145"/>
      <c r="R22" s="145"/>
      <c r="S22" s="145"/>
      <c r="T22" s="145"/>
      <c r="U22" s="145"/>
      <c r="V22" s="145"/>
      <c r="W22" s="145"/>
      <c r="X22" s="145"/>
      <c r="Y22" s="145"/>
      <c r="AA22" s="4"/>
      <c r="AD22" s="173"/>
      <c r="AE22" s="177">
        <v>3</v>
      </c>
      <c r="AF22" s="171" t="s">
        <v>190</v>
      </c>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D22" s="4"/>
    </row>
    <row r="23" spans="1:56" s="78" customFormat="1" ht="10.5" customHeight="1">
      <c r="A23" s="173"/>
      <c r="B23" s="177">
        <v>4</v>
      </c>
      <c r="C23" s="171" t="s">
        <v>191</v>
      </c>
      <c r="D23" s="145"/>
      <c r="E23" s="145"/>
      <c r="F23" s="145"/>
      <c r="G23" s="145"/>
      <c r="H23" s="145"/>
      <c r="I23" s="145"/>
      <c r="J23" s="145"/>
      <c r="K23" s="145"/>
      <c r="L23" s="145"/>
      <c r="M23" s="145"/>
      <c r="N23" s="145"/>
      <c r="O23" s="145"/>
      <c r="P23" s="145"/>
      <c r="Q23" s="145"/>
      <c r="R23" s="145"/>
      <c r="S23" s="145"/>
      <c r="T23" s="145"/>
      <c r="U23" s="145"/>
      <c r="V23" s="145"/>
      <c r="W23" s="145"/>
      <c r="X23" s="145"/>
      <c r="Y23" s="145"/>
      <c r="AA23" s="4"/>
      <c r="AD23" s="173"/>
      <c r="AE23" s="177">
        <v>4</v>
      </c>
      <c r="AF23" s="171" t="s">
        <v>191</v>
      </c>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D23" s="4"/>
    </row>
    <row r="24" spans="1:56" s="78" customFormat="1" ht="10.5" customHeight="1">
      <c r="A24" s="173"/>
      <c r="B24" s="177">
        <v>5</v>
      </c>
      <c r="C24" s="492" t="s">
        <v>192</v>
      </c>
      <c r="D24" s="492"/>
      <c r="E24" s="492"/>
      <c r="F24" s="492"/>
      <c r="G24" s="492"/>
      <c r="H24" s="492"/>
      <c r="I24" s="492"/>
      <c r="J24" s="492"/>
      <c r="K24" s="492"/>
      <c r="L24" s="492"/>
      <c r="M24" s="492"/>
      <c r="N24" s="492"/>
      <c r="O24" s="492"/>
      <c r="P24" s="492"/>
      <c r="Q24" s="492"/>
      <c r="R24" s="492"/>
      <c r="S24" s="492"/>
      <c r="T24" s="492"/>
      <c r="U24" s="492"/>
      <c r="V24" s="492"/>
      <c r="W24" s="492"/>
      <c r="X24" s="492"/>
      <c r="Y24" s="492"/>
      <c r="AA24" s="4"/>
      <c r="AD24" s="173"/>
      <c r="AE24" s="177">
        <v>5</v>
      </c>
      <c r="AF24" s="492" t="s">
        <v>192</v>
      </c>
      <c r="AG24" s="492"/>
      <c r="AH24" s="492"/>
      <c r="AI24" s="492"/>
      <c r="AJ24" s="492"/>
      <c r="AK24" s="492"/>
      <c r="AL24" s="492"/>
      <c r="AM24" s="492"/>
      <c r="AN24" s="492"/>
      <c r="AO24" s="492"/>
      <c r="AP24" s="492"/>
      <c r="AQ24" s="492"/>
      <c r="AR24" s="492"/>
      <c r="AS24" s="492"/>
      <c r="AT24" s="492"/>
      <c r="AU24" s="492"/>
      <c r="AV24" s="492"/>
      <c r="AW24" s="492"/>
      <c r="AX24" s="492"/>
      <c r="AY24" s="492"/>
      <c r="AZ24" s="492"/>
      <c r="BA24" s="492"/>
      <c r="BB24" s="492"/>
      <c r="BD24" s="4"/>
    </row>
    <row r="25" spans="1:56" s="78" customFormat="1" ht="10.5" customHeight="1">
      <c r="A25" s="173"/>
      <c r="B25" s="145"/>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145"/>
      <c r="AA25" s="4"/>
      <c r="AE25" s="145"/>
      <c r="AF25" s="492"/>
      <c r="AG25" s="492"/>
      <c r="AH25" s="492"/>
      <c r="AI25" s="492"/>
      <c r="AJ25" s="492"/>
      <c r="AK25" s="492"/>
      <c r="AL25" s="492"/>
      <c r="AM25" s="492"/>
      <c r="AN25" s="492"/>
      <c r="AO25" s="492"/>
      <c r="AP25" s="492"/>
      <c r="AQ25" s="492"/>
      <c r="AR25" s="492"/>
      <c r="AS25" s="492"/>
      <c r="AT25" s="492"/>
      <c r="AU25" s="492"/>
      <c r="AV25" s="492"/>
      <c r="AW25" s="492"/>
      <c r="AX25" s="492"/>
      <c r="AY25" s="492"/>
      <c r="AZ25" s="492"/>
      <c r="BA25" s="492"/>
      <c r="BB25" s="492"/>
      <c r="BC25" s="145"/>
      <c r="BD25" s="4"/>
    </row>
    <row r="26" spans="2:56" s="185" customFormat="1" ht="8.25">
      <c r="B26" s="184"/>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84"/>
      <c r="AA26" s="89"/>
      <c r="AE26" s="184"/>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84"/>
      <c r="BD26" s="89"/>
    </row>
    <row r="27" spans="2:56" s="185" customFormat="1" ht="10.5" customHeight="1">
      <c r="B27" s="184"/>
      <c r="C27" s="145" t="s">
        <v>193</v>
      </c>
      <c r="D27" s="190"/>
      <c r="E27" s="190"/>
      <c r="F27" s="190"/>
      <c r="G27" s="190"/>
      <c r="H27" s="190"/>
      <c r="I27" s="190"/>
      <c r="J27" s="190"/>
      <c r="K27" s="190"/>
      <c r="L27" s="145" t="s">
        <v>194</v>
      </c>
      <c r="M27" s="190"/>
      <c r="N27" s="190"/>
      <c r="O27" s="190"/>
      <c r="P27" s="190"/>
      <c r="Q27" s="190"/>
      <c r="R27" s="190"/>
      <c r="S27" s="190"/>
      <c r="T27" s="190"/>
      <c r="U27" s="190"/>
      <c r="V27" s="190"/>
      <c r="W27" s="190"/>
      <c r="X27" s="190"/>
      <c r="Y27" s="190"/>
      <c r="Z27" s="184"/>
      <c r="AA27" s="89"/>
      <c r="AE27" s="184"/>
      <c r="AF27" s="145" t="s">
        <v>193</v>
      </c>
      <c r="AG27" s="190"/>
      <c r="AH27" s="190"/>
      <c r="AI27" s="190"/>
      <c r="AJ27" s="190"/>
      <c r="AK27" s="190"/>
      <c r="AL27" s="190"/>
      <c r="AM27" s="190"/>
      <c r="AN27" s="190"/>
      <c r="AO27" s="145" t="s">
        <v>194</v>
      </c>
      <c r="AP27" s="190"/>
      <c r="AQ27" s="190"/>
      <c r="AR27" s="190"/>
      <c r="AS27" s="190"/>
      <c r="AT27" s="190"/>
      <c r="AU27" s="190"/>
      <c r="AV27" s="190"/>
      <c r="AW27" s="190"/>
      <c r="AX27" s="190"/>
      <c r="AY27" s="190"/>
      <c r="AZ27" s="190"/>
      <c r="BA27" s="190"/>
      <c r="BB27" s="190"/>
      <c r="BC27" s="184"/>
      <c r="BD27" s="89"/>
    </row>
    <row r="28" spans="1:56" s="78" customFormat="1" ht="11.25">
      <c r="A28" s="173"/>
      <c r="AA28" s="4"/>
      <c r="AD28" s="173"/>
      <c r="BD28" s="89"/>
    </row>
    <row r="29" spans="1:56" s="78" customFormat="1" ht="11.25">
      <c r="A29" s="173"/>
      <c r="AA29" s="4"/>
      <c r="AD29" s="173"/>
      <c r="BD29" s="89"/>
    </row>
    <row r="30" spans="1:56" s="78" customFormat="1" ht="11.25">
      <c r="A30" s="173"/>
      <c r="AA30" s="4"/>
      <c r="AD30" s="173"/>
      <c r="BD30" s="89"/>
    </row>
    <row r="31" spans="1:56" s="78" customFormat="1" ht="11.25">
      <c r="A31" s="173"/>
      <c r="AA31" s="4"/>
      <c r="AD31" s="173"/>
      <c r="BD31" s="89"/>
    </row>
    <row r="32" spans="1:56" s="78" customFormat="1" ht="11.25">
      <c r="A32" s="173"/>
      <c r="AA32" s="4"/>
      <c r="AD32" s="173"/>
      <c r="BD32" s="89"/>
    </row>
    <row r="33" spans="1:56" s="78" customFormat="1" ht="11.25">
      <c r="A33" s="173"/>
      <c r="AA33" s="4"/>
      <c r="AD33" s="173"/>
      <c r="BD33" s="89"/>
    </row>
    <row r="34" spans="1:56" s="78" customFormat="1" ht="11.25">
      <c r="A34" s="173"/>
      <c r="AA34" s="4"/>
      <c r="AD34" s="173"/>
      <c r="BD34" s="89"/>
    </row>
    <row r="35" spans="1:56" s="78" customFormat="1" ht="11.25">
      <c r="A35" s="173"/>
      <c r="AA35" s="4"/>
      <c r="AD35" s="173"/>
      <c r="BD35" s="89"/>
    </row>
    <row r="36" spans="1:56" s="78" customFormat="1" ht="11.25">
      <c r="A36" s="173"/>
      <c r="AA36" s="4"/>
      <c r="AD36" s="173"/>
      <c r="BD36" s="89"/>
    </row>
    <row r="37" spans="1:56" s="78" customFormat="1" ht="11.25">
      <c r="A37" s="173"/>
      <c r="AA37" s="4"/>
      <c r="AD37" s="173"/>
      <c r="BD37" s="89"/>
    </row>
    <row r="38" spans="1:56" s="78" customFormat="1" ht="11.25">
      <c r="A38" s="173"/>
      <c r="AA38" s="4"/>
      <c r="AD38" s="173"/>
      <c r="BD38" s="89"/>
    </row>
    <row r="39" spans="1:56" s="78" customFormat="1" ht="11.25">
      <c r="A39" s="173"/>
      <c r="AA39" s="4"/>
      <c r="AD39" s="173"/>
      <c r="BD39" s="89"/>
    </row>
    <row r="40" spans="1:56" s="78" customFormat="1" ht="11.25">
      <c r="A40" s="173"/>
      <c r="AA40" s="4"/>
      <c r="AD40" s="173"/>
      <c r="BD40" s="89"/>
    </row>
    <row r="41" spans="1:56" s="78" customFormat="1" ht="11.25">
      <c r="A41" s="173"/>
      <c r="AA41" s="4"/>
      <c r="AD41" s="173"/>
      <c r="BD41" s="89"/>
    </row>
    <row r="42" spans="1:56" s="78" customFormat="1" ht="11.25">
      <c r="A42" s="173"/>
      <c r="AA42" s="4"/>
      <c r="AD42" s="173"/>
      <c r="BD42" s="89"/>
    </row>
    <row r="43" spans="1:56" s="78" customFormat="1" ht="11.25">
      <c r="A43" s="173"/>
      <c r="AA43" s="4"/>
      <c r="AD43" s="173"/>
      <c r="BD43" s="89"/>
    </row>
    <row r="44" spans="1:56" s="78" customFormat="1" ht="11.25">
      <c r="A44" s="173"/>
      <c r="AA44" s="4"/>
      <c r="AD44" s="173"/>
      <c r="BD44" s="89"/>
    </row>
    <row r="45" spans="1:56" s="78" customFormat="1" ht="11.25">
      <c r="A45" s="173"/>
      <c r="AA45" s="4"/>
      <c r="AD45" s="173"/>
      <c r="BD45" s="89"/>
    </row>
    <row r="46" spans="1:56" s="78" customFormat="1" ht="11.25">
      <c r="A46" s="173"/>
      <c r="AA46" s="4"/>
      <c r="AD46" s="173"/>
      <c r="BD46" s="89"/>
    </row>
    <row r="47" spans="1:56" s="78" customFormat="1" ht="10.5">
      <c r="A47" s="173"/>
      <c r="AA47" s="175"/>
      <c r="AD47" s="173"/>
      <c r="BD47" s="175"/>
    </row>
    <row r="48" spans="1:56" s="78" customFormat="1" ht="10.5">
      <c r="A48" s="173"/>
      <c r="AA48" s="175"/>
      <c r="AD48" s="173"/>
      <c r="BD48" s="175"/>
    </row>
    <row r="49" spans="1:56" s="78" customFormat="1" ht="10.5">
      <c r="A49" s="173"/>
      <c r="AA49" s="175"/>
      <c r="AD49" s="173"/>
      <c r="BD49" s="175"/>
    </row>
    <row r="50" spans="1:56" s="78" customFormat="1" ht="10.5">
      <c r="A50" s="173"/>
      <c r="AA50" s="175"/>
      <c r="AD50" s="173"/>
      <c r="BD50" s="175"/>
    </row>
    <row r="51" spans="1:56" s="78" customFormat="1" ht="10.5">
      <c r="A51" s="173"/>
      <c r="AA51" s="175"/>
      <c r="AD51" s="173"/>
      <c r="BD51" s="175"/>
    </row>
    <row r="52" spans="1:56" s="78" customFormat="1" ht="10.5">
      <c r="A52" s="173"/>
      <c r="AA52" s="175"/>
      <c r="AD52" s="173"/>
      <c r="BD52" s="175"/>
    </row>
    <row r="53" spans="1:56" s="78" customFormat="1" ht="10.5">
      <c r="A53" s="173"/>
      <c r="AA53" s="175"/>
      <c r="AD53" s="173"/>
      <c r="BD53" s="175"/>
    </row>
    <row r="54" spans="1:56" s="78" customFormat="1" ht="10.5">
      <c r="A54" s="173"/>
      <c r="AA54" s="175"/>
      <c r="AD54" s="173"/>
      <c r="BD54" s="175"/>
    </row>
    <row r="55" spans="1:56" s="78" customFormat="1" ht="10.5">
      <c r="A55" s="173"/>
      <c r="AA55" s="175"/>
      <c r="AD55" s="173"/>
      <c r="BD55" s="175"/>
    </row>
    <row r="56" spans="1:56" ht="10.5">
      <c r="A56" s="173"/>
      <c r="AA56" s="3"/>
      <c r="AE56" s="78"/>
      <c r="BD56" s="3"/>
    </row>
    <row r="57" ht="10.5">
      <c r="AE57" s="78"/>
    </row>
    <row r="58" ht="10.5">
      <c r="AE58" s="78"/>
    </row>
    <row r="59" ht="10.5">
      <c r="AE59" s="78"/>
    </row>
    <row r="60" ht="10.5">
      <c r="AE60" s="78"/>
    </row>
    <row r="61" ht="10.5">
      <c r="AE61" s="78"/>
    </row>
  </sheetData>
  <sheetProtection password="CC71" sheet="1"/>
  <mergeCells count="64">
    <mergeCell ref="B15:T15"/>
    <mergeCell ref="U15:X15"/>
    <mergeCell ref="F8:T8"/>
    <mergeCell ref="B8:E8"/>
    <mergeCell ref="B12:E12"/>
    <mergeCell ref="B13:E13"/>
    <mergeCell ref="B14:E14"/>
    <mergeCell ref="F9:T9"/>
    <mergeCell ref="F10:T10"/>
    <mergeCell ref="F11:T11"/>
    <mergeCell ref="F12:T12"/>
    <mergeCell ref="F13:T13"/>
    <mergeCell ref="B9:E9"/>
    <mergeCell ref="F14:T14"/>
    <mergeCell ref="AX13:BA13"/>
    <mergeCell ref="AX11:BA11"/>
    <mergeCell ref="AX12:BA12"/>
    <mergeCell ref="AX14:BA14"/>
    <mergeCell ref="AE9:AH9"/>
    <mergeCell ref="U13:X13"/>
    <mergeCell ref="AX15:BA15"/>
    <mergeCell ref="AE15:AW15"/>
    <mergeCell ref="B10:E10"/>
    <mergeCell ref="B11:E11"/>
    <mergeCell ref="AE3:BC3"/>
    <mergeCell ref="AX8:BB8"/>
    <mergeCell ref="AX9:BA9"/>
    <mergeCell ref="AX10:BA10"/>
    <mergeCell ref="AE10:AH10"/>
    <mergeCell ref="AI10:AW10"/>
    <mergeCell ref="AE5:AH5"/>
    <mergeCell ref="AI5:AO5"/>
    <mergeCell ref="AP5:AS5"/>
    <mergeCell ref="AE11:AH11"/>
    <mergeCell ref="AI11:AW11"/>
    <mergeCell ref="AT5:BB5"/>
    <mergeCell ref="AE6:AH6"/>
    <mergeCell ref="AI6:BB6"/>
    <mergeCell ref="AE8:AH8"/>
    <mergeCell ref="AI8:AW8"/>
    <mergeCell ref="U14:X14"/>
    <mergeCell ref="U10:X10"/>
    <mergeCell ref="U11:X11"/>
    <mergeCell ref="U9:X9"/>
    <mergeCell ref="U12:X12"/>
    <mergeCell ref="AI9:AW9"/>
    <mergeCell ref="C24:Y25"/>
    <mergeCell ref="C20:Y21"/>
    <mergeCell ref="AF20:BB21"/>
    <mergeCell ref="AF24:BB25"/>
    <mergeCell ref="AE12:AH12"/>
    <mergeCell ref="AI12:AW12"/>
    <mergeCell ref="AE13:AH13"/>
    <mergeCell ref="AI13:AW13"/>
    <mergeCell ref="AE14:AH14"/>
    <mergeCell ref="AI14:AW14"/>
    <mergeCell ref="Q5:Y5"/>
    <mergeCell ref="U8:Y8"/>
    <mergeCell ref="B5:E5"/>
    <mergeCell ref="M5:P5"/>
    <mergeCell ref="B6:E6"/>
    <mergeCell ref="B3:Z3"/>
    <mergeCell ref="F5:L5"/>
    <mergeCell ref="F6:Y6"/>
  </mergeCells>
  <printOptions horizontalCentered="1" verticalCentered="1"/>
  <pageMargins left="0.1968503937007874" right="0.1968503937007874" top="0.1968503937007874" bottom="0.1968503937007874" header="0" footer="0"/>
  <pageSetup fitToHeight="1" fitToWidth="1" horizontalDpi="300" verticalDpi="3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総括表v5.07</dc:title>
  <dc:subject/>
  <dc:creator>RRS(Rescue Rangers)</dc:creator>
  <cp:keywords/>
  <dc:description/>
  <cp:lastModifiedBy>RRS</cp:lastModifiedBy>
  <cp:lastPrinted>2019-01-07T02:32:01Z</cp:lastPrinted>
  <dcterms:created xsi:type="dcterms:W3CDTF">2006-01-06T04:33:06Z</dcterms:created>
  <dcterms:modified xsi:type="dcterms:W3CDTF">2019-01-07T02:32:09Z</dcterms:modified>
  <cp:category/>
  <cp:version/>
  <cp:contentType/>
  <cp:contentStatus/>
</cp:coreProperties>
</file>