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04" yWindow="1668" windowWidth="20904" windowHeight="9072" activeTab="0"/>
  </bookViews>
  <sheets>
    <sheet name="so-data" sheetId="1" r:id="rId1"/>
    <sheet name="so" sheetId="2" r:id="rId2"/>
  </sheets>
  <definedNames>
    <definedName name="_xlnm.Print_Area" localSheetId="1">'so'!$A$3:$BV$55</definedName>
  </definedNames>
  <calcPr fullCalcOnLoad="1"/>
</workbook>
</file>

<file path=xl/comments1.xml><?xml version="1.0" encoding="utf-8"?>
<comments xmlns="http://schemas.openxmlformats.org/spreadsheetml/2006/main">
  <authors>
    <author>RR</author>
  </authors>
  <commentList>
    <comment ref="E30" authorId="0">
      <text>
        <r>
          <rPr>
            <sz val="9"/>
            <rFont val="MS UI Gothic"/>
            <family val="3"/>
          </rPr>
          <t>自動計算の数字を参考にしてください。
上書きもできます。</t>
        </r>
      </text>
    </comment>
    <comment ref="E31" authorId="0">
      <text>
        <r>
          <rPr>
            <sz val="9"/>
            <rFont val="MS UI Gothic"/>
            <family val="3"/>
          </rPr>
          <t>本年1月1日現在の在職者（前年中の退職者を除く）を記載します。
退職者を含めて提出する場合は、手修正してください。</t>
        </r>
      </text>
    </comment>
  </commentList>
</comments>
</file>

<file path=xl/sharedStrings.xml><?xml version="1.0" encoding="utf-8"?>
<sst xmlns="http://schemas.openxmlformats.org/spreadsheetml/2006/main" count="293" uniqueCount="191">
  <si>
    <t>月</t>
  </si>
  <si>
    <t>※種別</t>
  </si>
  <si>
    <t>年</t>
  </si>
  <si>
    <t>月分から</t>
  </si>
  <si>
    <t>月分まで</t>
  </si>
  <si>
    <t>年間分</t>
  </si>
  <si>
    <t>退職者分</t>
  </si>
  <si>
    <t>〒</t>
  </si>
  <si>
    <t>電　話</t>
  </si>
  <si>
    <t>名</t>
  </si>
  <si>
    <t>（所在地）</t>
  </si>
  <si>
    <t>追加</t>
  </si>
  <si>
    <t>日提出</t>
  </si>
  <si>
    <t>（フリガナ）</t>
  </si>
  <si>
    <t>（市町村提出用）</t>
  </si>
  <si>
    <t>係　氏名</t>
  </si>
  <si>
    <t>共通DATA</t>
  </si>
  <si>
    <t>平成</t>
  </si>
  <si>
    <t>給与支払者</t>
  </si>
  <si>
    <t>（フリガナ）</t>
  </si>
  <si>
    <t>電話番号</t>
  </si>
  <si>
    <t>氏名</t>
  </si>
  <si>
    <t>連絡先</t>
  </si>
  <si>
    <t>係</t>
  </si>
  <si>
    <t>内線</t>
  </si>
  <si>
    <t>会計事務所</t>
  </si>
  <si>
    <t>市区町村</t>
  </si>
  <si>
    <t>千代田区</t>
  </si>
  <si>
    <t>中央区</t>
  </si>
  <si>
    <t>年</t>
  </si>
  <si>
    <t>月分から</t>
  </si>
  <si>
    <t>月分まで</t>
  </si>
  <si>
    <t>提出年月日</t>
  </si>
  <si>
    <t>経理責任者</t>
  </si>
  <si>
    <t>代表者</t>
  </si>
  <si>
    <t>職</t>
  </si>
  <si>
    <t>税務署</t>
  </si>
  <si>
    <t>給与の支払期間</t>
  </si>
  <si>
    <t>郵便番号</t>
  </si>
  <si>
    <t>給与支払方法及び期日</t>
  </si>
  <si>
    <t>事業種目その他必要事項</t>
  </si>
  <si>
    <t>所轄税務署</t>
  </si>
  <si>
    <t>振込希望金融機関</t>
  </si>
  <si>
    <t>名称</t>
  </si>
  <si>
    <t>所在地</t>
  </si>
  <si>
    <t>カブシキガイシャ　レスキュー　レンジャーズ</t>
  </si>
  <si>
    <t>株式会社ＲＥＳＣＵＥ ＲＡＮＧＥＲＳ</t>
  </si>
  <si>
    <t>代表取締役</t>
  </si>
  <si>
    <t>総括　太郎</t>
  </si>
  <si>
    <t>支払　二郎</t>
  </si>
  <si>
    <t>支払　三郎</t>
  </si>
  <si>
    <t>お助け会計事務所</t>
  </si>
  <si>
    <t>20日〆25日払</t>
  </si>
  <si>
    <t>経理部経理課電算</t>
  </si>
  <si>
    <t>東京都千代田区銀行町１－２－３</t>
  </si>
  <si>
    <t>内線</t>
  </si>
  <si>
    <t>０３－１２３４－５６７８</t>
  </si>
  <si>
    <t>０３－１１１１－２２２２</t>
  </si>
  <si>
    <t>会計事務所と経理の皆さんのお助け業</t>
  </si>
  <si>
    <t>税務署</t>
  </si>
  <si>
    <t>東京ＡＢＣ銀行</t>
  </si>
  <si>
    <t>月</t>
  </si>
  <si>
    <t>日</t>
  </si>
  <si>
    <t>－</t>
  </si>
  <si>
    <t>７７７７</t>
  </si>
  <si>
    <t>提出先市区町村数</t>
  </si>
  <si>
    <t>受給者総人員</t>
  </si>
  <si>
    <t>印刷</t>
  </si>
  <si>
    <t>左</t>
  </si>
  <si>
    <t>右</t>
  </si>
  <si>
    <t>人</t>
  </si>
  <si>
    <t>件</t>
  </si>
  <si>
    <t>年間分</t>
  </si>
  <si>
    <t>退職者分</t>
  </si>
  <si>
    <t>市区町村DATA</t>
  </si>
  <si>
    <t>所在地</t>
  </si>
  <si>
    <t>名称</t>
  </si>
  <si>
    <t>印刷DATA</t>
  </si>
  <si>
    <t>未提出</t>
  </si>
  <si>
    <t>受給者総人員</t>
  </si>
  <si>
    <t>人　</t>
  </si>
  <si>
    <t>自動</t>
  </si>
  <si>
    <t>Excel2000で開くとシート全体が保護されてますので、保護を解除してください。</t>
  </si>
  <si>
    <t>色のみに入力する。</t>
  </si>
  <si>
    <t>色はドロップダウンリストから選択する。</t>
  </si>
  <si>
    <t>印刷No.</t>
  </si>
  <si>
    <t>追加訂正</t>
  </si>
  <si>
    <t>一度に2つの市区町村しか選べませんので順次印刷したい番号を変えてください。</t>
  </si>
  <si>
    <t>追加訂正の場合はドロップダウンリストから"追加"か"訂正"を選んでぐたさい。それ以外は"－"のままで。</t>
  </si>
  <si>
    <t>平成</t>
  </si>
  <si>
    <t>※</t>
  </si>
  <si>
    <t>DATAはすべて"so-data"シートから転記されます。シートを保護してますので訂正はできません。(解除パスワードは"1111"です。)</t>
  </si>
  <si>
    <t>左の色の部分以外はシートを保護してますので訂正はできません。(解除パスワードは"1111"です。)</t>
  </si>
  <si>
    <t>色のドロップダウンリストから印刷をしたい番号を選択し、"so"のシート見出しをクリックして総括表を開いて印刷をする。</t>
  </si>
  <si>
    <t>給与支払報告書(総括表)</t>
  </si>
  <si>
    <t>年度</t>
  </si>
  <si>
    <t>平成</t>
  </si>
  <si>
    <t>提出期限を入力→</t>
  </si>
  <si>
    <t>特別徴収</t>
  </si>
  <si>
    <t>東京</t>
  </si>
  <si>
    <t>提出先市
区町村数</t>
  </si>
  <si>
    <t>事業種目その
他必要な事項</t>
  </si>
  <si>
    <t>給与支払の
方法及び期日</t>
  </si>
  <si>
    <t>受給者
総人員</t>
  </si>
  <si>
    <t>給与支払者
郵便番号</t>
  </si>
  <si>
    <t>代表者の
職氏名印</t>
  </si>
  <si>
    <t>名称
（氏名）</t>
  </si>
  <si>
    <t>経理責任
者氏名</t>
  </si>
  <si>
    <t>所轄税務署</t>
  </si>
  <si>
    <t>（名称）</t>
  </si>
  <si>
    <t>連絡者の係及
び氏名並びに
電話番号</t>
  </si>
  <si>
    <t>平成</t>
  </si>
  <si>
    <t>長殿</t>
  </si>
  <si>
    <t>会計事務所等
の名称</t>
  </si>
  <si>
    <t>代表者の
職氏名印</t>
  </si>
  <si>
    <t>法人(個人)番号</t>
  </si>
  <si>
    <t>東京都千代田区御助町１－２－３御助ビル４階</t>
  </si>
  <si>
    <t>トウキョウトチヨダクオタスケマチ１－２－３</t>
  </si>
  <si>
    <t>給与差引</t>
  </si>
  <si>
    <t>前年特例徴収義務者番号</t>
  </si>
  <si>
    <t>追加</t>
  </si>
  <si>
    <t>訂正</t>
  </si>
  <si>
    <t>前年no</t>
  </si>
  <si>
    <t>0123456789</t>
  </si>
  <si>
    <t xml:space="preserve">  訂正</t>
  </si>
  <si>
    <t>給与の
支払期間</t>
  </si>
  <si>
    <t>給与支払者の
個人番号
又は法人番号</t>
  </si>
  <si>
    <t>提出区分</t>
  </si>
  <si>
    <t>報告書
人員</t>
  </si>
  <si>
    <t>うち退職
者人員</t>
  </si>
  <si>
    <t>10
提出区分</t>
  </si>
  <si>
    <t>普通徴収</t>
  </si>
  <si>
    <t>乙欄等</t>
  </si>
  <si>
    <t>15報告人員</t>
  </si>
  <si>
    <t>16退職者</t>
  </si>
  <si>
    <t>特</t>
  </si>
  <si>
    <t>普</t>
  </si>
  <si>
    <t>退</t>
  </si>
  <si>
    <t>計</t>
  </si>
  <si>
    <t>振込を希望する
金融機関の名称
及び所在地</t>
  </si>
  <si>
    <t>前年の特別徴収義務者指定番号</t>
  </si>
  <si>
    <t>給与支払者
所在地
（住所）</t>
  </si>
  <si>
    <t>※整 理 番 号</t>
  </si>
  <si>
    <t>※</t>
  </si>
  <si>
    <t>追加</t>
  </si>
  <si>
    <t>①</t>
  </si>
  <si>
    <t>②</t>
  </si>
  <si>
    <t>③</t>
  </si>
  <si>
    <t>④</t>
  </si>
  <si>
    <t>⑤</t>
  </si>
  <si>
    <t>⑥</t>
  </si>
  <si>
    <t>⑦</t>
  </si>
  <si>
    <t>⑧</t>
  </si>
  <si>
    <t>⑨</t>
  </si>
  <si>
    <t>⑩</t>
  </si>
  <si>
    <t>人員｣とする｡)に給与を支払つた期間を記載してください｡</t>
  </si>
  <si>
    <t>個人を識別するための番号の利用等に関する法律第2条第5項に規定する個人番号をいう｡以下同じ｡)</t>
  </si>
  <si>
    <t>又は法人番号(同条第15項に規定する法人番号をいう｡)を記載してください｡なお､個人番号を記</t>
  </si>
  <si>
    <t>載する場合は､左側を1文字空けて記載してください｡</t>
  </si>
  <si>
    <t>係名及びその電話番号を記載してください｡</t>
  </si>
  <si>
    <t>他の場合には｢年間分｣を○で囲んでください｡</t>
  </si>
  <si>
    <t>さい｡</t>
  </si>
  <si>
    <t>の支払を受けている者の総人員を記載してください｡</t>
  </si>
  <si>
    <t>る人員(退職者人員を含む｡)を延べ人数で記載してください｡</t>
  </si>
  <si>
    <t>出する退職者の人員を延べ人数で記載してください｡</t>
  </si>
  <si>
    <t>人員｣とする｡)に給与を支払つた期間を記載してください｡</t>
  </si>
  <si>
    <t>個人を識別するための番号の利用等に関する法律第2条第5項に規定する個人番号をいう｡以下同じ｡)</t>
  </si>
  <si>
    <t xml:space="preserve">  追加報告のときは｢追加｣､訂正の場合は｢訂正｣をそれぞれ○で囲んでください｡</t>
  </si>
  <si>
    <t xml:space="preserve">  追加報告のときは｢追加｣､訂正の場合は｢訂正｣をそれぞれ○で囲んでください｡</t>
  </si>
  <si>
    <t xml:space="preserve">  ｢1 給与の支払期間｣欄には､｢15 報告書人員｣(提出区分が｢退職者分｣の場合は｢うち退職者</t>
  </si>
  <si>
    <t xml:space="preserve">  ｢1 給与の支払期間｣欄には､｢15 報告書人員｣(提出区分が｢退職者分｣の場合は｢うち退職者</t>
  </si>
  <si>
    <t>追加</t>
  </si>
  <si>
    <t xml:space="preserve">  ｢2 給与支払者の個人番号又は法人番号｣欄には､給与支払者の個人番号(行政手続における特定の</t>
  </si>
  <si>
    <t xml:space="preserve">  ｢2 給与支払者の個人番号又は法人番号｣欄には､給与支払者の個人番号(行政手続における特定の</t>
  </si>
  <si>
    <t xml:space="preserve">  ｢8 連絡者の係及び氏名並びに電話番号｣欄には､この報告書について応答する者の氏名､所属課､</t>
  </si>
  <si>
    <t xml:space="preserve">  ｢8 連絡者の係及び氏名並びに電話番号｣欄には､この報告書について応答する者の氏名､所属課､</t>
  </si>
  <si>
    <t xml:space="preserve">  ｢10 提出区分｣欄は､退職者についてのみ支払報告書を提出する場合には､｢退職者分｣を､その</t>
  </si>
  <si>
    <t xml:space="preserve">  ｢10 提出区分｣欄は､退職者についてのみ支払報告書を提出する場合には､｢退職者分｣を､その</t>
  </si>
  <si>
    <t xml:space="preserve">  ｢11 給与支払の方法及び期日｣欄には､月給､週給等及び毎月20日､毎週月曜日等と記載してくだ</t>
  </si>
  <si>
    <t xml:space="preserve">  ｢11 給与支払の方法及び期日｣欄には､月給､週給等及び毎月20日､毎週月曜日等と記載してくだ</t>
  </si>
  <si>
    <t xml:space="preserve">  ｢14 受給者総人員｣欄には､1月1日現在において給与の支払をする事務所､事業所等から給与等</t>
  </si>
  <si>
    <t xml:space="preserve">  ｢14 受給者総人員｣欄には､1月1日現在において給与の支払をする事務所､事業所等から給与等</t>
  </si>
  <si>
    <t xml:space="preserve">  ｢15 報告書人員｣欄には､提出先の市町村に対して｢給与支払報告書(個人別明細書)｣を提出す</t>
  </si>
  <si>
    <t xml:space="preserve">  ｢15 報告書人員｣欄には､提出先の市町村に対して｢給与支払報告書(個人別明細書)｣を提出す</t>
  </si>
  <si>
    <t xml:space="preserve">  ｢16 うち退職者人員｣欄には､提出先の市町村に対して｢給与支払報告書(個人別明細書)｣を提</t>
  </si>
  <si>
    <t xml:space="preserve">  ｢16 うち退職者人員｣欄には､提出先の市町村に対して｢給与支払報告書(個人別明細書)｣を提</t>
  </si>
  <si>
    <t xml:space="preserve">  ※印の欄は記載しないでください｡</t>
  </si>
  <si>
    <t xml:space="preserve">  ※印の欄は記載しないでください｡</t>
  </si>
  <si>
    <t>（普通徴収切替理由書なし）</t>
  </si>
  <si>
    <t>（普通徴収切替理由書なし）</t>
  </si>
  <si>
    <t>v4.05b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</si>
</sst>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00"/>
    <numFmt numFmtId="177" formatCode="&quot;Yes&quot;;&quot;Yes&quot;;&quot;No&quot;"/>
    <numFmt numFmtId="178" formatCode="&quot;True&quot;;&quot;True&quot;;&quot;False&quot;"/>
    <numFmt numFmtId="179" formatCode="&quot;On&quot;;&quot;On&quot;;&quot;Off&quot;"/>
    <numFmt numFmtId="180" formatCode="0&quot;人&quot;"/>
    <numFmt numFmtId="181" formatCode="[&lt;=99999999]####\-####;\(00\)\ ####\-####"/>
    <numFmt numFmtId="182" formatCode="[&lt;=999]000;[&lt;=99999]000\-00;000\-0000"/>
    <numFmt numFmtId="183" formatCode="00000000"/>
    <numFmt numFmtId="184" formatCode="[$-411]yyyy&quot;年&quot;mm&quot;月&quot;dd&quot;日&quot;\ dddd"/>
    <numFmt numFmtId="185" formatCode="[&lt;=999]000;[&lt;=9999]000\-00;000\-0000"/>
    <numFmt numFmtId="186" formatCode="ge"/>
    <numFmt numFmtId="187" formatCode="e"/>
    <numFmt numFmtId="188" formatCode="0\ \ 0000\ \ 0000\ \ 0000"/>
    <numFmt numFmtId="189" formatCode="0\ \ 0000\ \ 0000\ \ 000\-0"/>
    <numFmt numFmtId="190" formatCode="00\-00000\-0"/>
    <numFmt numFmtId="191" formatCode="[$€-2]\ #,##0.00_);[Red]\([$€-2]\ #,##0.00\)"/>
  </numFmts>
  <fonts count="81">
    <font>
      <sz val="10"/>
      <name val="MS UI Gothic"/>
      <family val="3"/>
    </font>
    <font>
      <sz val="10"/>
      <name val="ＭＳ 明朝"/>
      <family val="1"/>
    </font>
    <font>
      <sz val="6"/>
      <name val="ＭＳ 明朝"/>
      <family val="1"/>
    </font>
    <font>
      <sz val="8"/>
      <name val="MS UI Gothic"/>
      <family val="3"/>
    </font>
    <font>
      <b/>
      <sz val="9"/>
      <color indexed="60"/>
      <name val="MS UI Gothic"/>
      <family val="3"/>
    </font>
    <font>
      <sz val="9"/>
      <name val="MS UI Gothic"/>
      <family val="3"/>
    </font>
    <font>
      <sz val="9"/>
      <color indexed="60"/>
      <name val="MS UI Gothic"/>
      <family val="3"/>
    </font>
    <font>
      <sz val="8"/>
      <color indexed="60"/>
      <name val="MS UI Gothic"/>
      <family val="3"/>
    </font>
    <font>
      <sz val="12"/>
      <name val="MS UI Gothic"/>
      <family val="3"/>
    </font>
    <font>
      <sz val="6"/>
      <color indexed="60"/>
      <name val="MS UI Gothic"/>
      <family val="3"/>
    </font>
    <font>
      <sz val="7"/>
      <color indexed="60"/>
      <name val="MS UI Gothic"/>
      <family val="3"/>
    </font>
    <font>
      <sz val="6"/>
      <name val="MS UI Gothic"/>
      <family val="3"/>
    </font>
    <font>
      <sz val="6"/>
      <name val="ＭＳ Ｐ明朝"/>
      <family val="1"/>
    </font>
    <font>
      <u val="double"/>
      <sz val="12"/>
      <name val="ＭＳ ゴシック"/>
      <family val="3"/>
    </font>
    <font>
      <sz val="14"/>
      <name val="明朝"/>
      <family val="1"/>
    </font>
    <font>
      <sz val="9"/>
      <color indexed="10"/>
      <name val="MS UI Gothic"/>
      <family val="3"/>
    </font>
    <font>
      <sz val="11"/>
      <name val="MS UI Gothic"/>
      <family val="3"/>
    </font>
    <font>
      <b/>
      <sz val="9"/>
      <color indexed="9"/>
      <name val="MS UI Gothic"/>
      <family val="3"/>
    </font>
    <font>
      <b/>
      <sz val="9"/>
      <name val="MS UI Gothic"/>
      <family val="3"/>
    </font>
    <font>
      <sz val="10"/>
      <name val="ＭＳ Ｐ明朝"/>
      <family val="1"/>
    </font>
    <font>
      <sz val="10"/>
      <color indexed="10"/>
      <name val="MS UI Gothic"/>
      <family val="3"/>
    </font>
    <font>
      <b/>
      <sz val="11"/>
      <color indexed="60"/>
      <name val="MS UI Gothic"/>
      <family val="3"/>
    </font>
    <font>
      <b/>
      <sz val="14"/>
      <name val="MS UI Gothic"/>
      <family val="3"/>
    </font>
    <font>
      <sz val="10"/>
      <color indexed="60"/>
      <name val="MS UI Gothic"/>
      <family val="3"/>
    </font>
    <font>
      <sz val="9"/>
      <color indexed="23"/>
      <name val="MS UI Gothic"/>
      <family val="3"/>
    </font>
    <font>
      <sz val="8"/>
      <color indexed="23"/>
      <name val="MS UI Gothic"/>
      <family val="3"/>
    </font>
    <font>
      <b/>
      <sz val="9"/>
      <color indexed="10"/>
      <name val="MS UI Gothic"/>
      <family val="3"/>
    </font>
    <font>
      <sz val="5"/>
      <name val="MS UI Gothic"/>
      <family val="3"/>
    </font>
    <font>
      <b/>
      <sz val="10"/>
      <name val="MS UI Gothic"/>
      <family val="3"/>
    </font>
    <font>
      <b/>
      <sz val="6"/>
      <color indexed="60"/>
      <name val="MS UI Gothic"/>
      <family val="3"/>
    </font>
    <font>
      <b/>
      <sz val="22"/>
      <name val="MS UI Gothic"/>
      <family val="3"/>
    </font>
    <font>
      <sz val="7"/>
      <name val="MS UI Gothic"/>
      <family val="3"/>
    </font>
    <font>
      <b/>
      <sz val="7"/>
      <name val="MS UI Gothic"/>
      <family val="3"/>
    </font>
    <font>
      <b/>
      <sz val="16"/>
      <name val="MS UI Gothic"/>
      <family val="3"/>
    </font>
    <font>
      <b/>
      <sz val="11"/>
      <name val="MS UI Gothic"/>
      <family val="3"/>
    </font>
    <font>
      <b/>
      <sz val="12"/>
      <color indexed="60"/>
      <name val="MS UI Gothic"/>
      <family val="3"/>
    </font>
    <font>
      <sz val="18"/>
      <name val="MS UI Gothic"/>
      <family val="3"/>
    </font>
    <font>
      <b/>
      <sz val="12"/>
      <name val="MS UI Gothic"/>
      <family val="3"/>
    </font>
    <font>
      <sz val="10"/>
      <color indexed="8"/>
      <name val="ＭＳ Ｐゴシック"/>
      <family val="3"/>
    </font>
    <font>
      <sz val="10"/>
      <color indexed="9"/>
      <name val="ＭＳ Ｐゴシック"/>
      <family val="3"/>
    </font>
    <font>
      <b/>
      <sz val="18"/>
      <color indexed="54"/>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9"/>
      <color indexed="60"/>
      <name val="ＭＳ ゴシック"/>
      <family val="3"/>
    </font>
    <font>
      <sz val="5"/>
      <color indexed="60"/>
      <name val="MS UI Gothic"/>
      <family val="3"/>
    </font>
    <font>
      <sz val="14"/>
      <color indexed="8"/>
      <name val="MS UI Gothic"/>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9"/>
      <color rgb="FF993300"/>
      <name val="MS UI Gothic"/>
      <family val="3"/>
    </font>
    <font>
      <sz val="8"/>
      <color rgb="FF993300"/>
      <name val="MS UI Gothic"/>
      <family val="3"/>
    </font>
    <font>
      <sz val="5"/>
      <color rgb="FF993300"/>
      <name val="MS UI Gothic"/>
      <family val="3"/>
    </font>
    <font>
      <sz val="6"/>
      <color rgb="FF993300"/>
      <name val="MS UI Gothic"/>
      <family val="3"/>
    </font>
    <font>
      <sz val="9"/>
      <color rgb="FF993300"/>
      <name val="ＭＳ ゴシック"/>
      <family val="3"/>
    </font>
    <font>
      <b/>
      <sz val="8"/>
      <name val="MS UI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0"/>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dotted"/>
      <bottom style="dotted"/>
    </border>
    <border>
      <left style="thin"/>
      <right style="thin"/>
      <top>
        <color indexed="63"/>
      </top>
      <bottom>
        <color indexed="63"/>
      </bottom>
    </border>
    <border>
      <left style="thin"/>
      <right style="thin"/>
      <top>
        <color indexed="63"/>
      </top>
      <bottom style="dotted"/>
    </border>
    <border>
      <left style="thin"/>
      <right style="thin"/>
      <top style="thin"/>
      <bottom style="dotted"/>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color indexed="60"/>
      </right>
      <top>
        <color indexed="63"/>
      </top>
      <bottom style="thin">
        <color indexed="60"/>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color indexed="60"/>
      </top>
      <bottom>
        <color indexed="63"/>
      </bottom>
    </border>
    <border>
      <left>
        <color indexed="63"/>
      </left>
      <right style="thin">
        <color indexed="60"/>
      </right>
      <top style="thin">
        <color indexed="60"/>
      </top>
      <bottom>
        <color indexed="63"/>
      </bottom>
    </border>
    <border>
      <left style="thin">
        <color indexed="60"/>
      </left>
      <right>
        <color indexed="63"/>
      </right>
      <top style="thin">
        <color indexed="60"/>
      </top>
      <bottom>
        <color indexed="63"/>
      </bottom>
    </border>
    <border>
      <left>
        <color indexed="63"/>
      </left>
      <right>
        <color indexed="63"/>
      </right>
      <top>
        <color indexed="63"/>
      </top>
      <bottom style="thin">
        <color rgb="FF993300"/>
      </bottom>
    </border>
    <border>
      <left style="thin">
        <color rgb="FF993300"/>
      </left>
      <right>
        <color indexed="63"/>
      </right>
      <top style="thin">
        <color rgb="FF993300"/>
      </top>
      <bottom>
        <color indexed="63"/>
      </bottom>
    </border>
    <border>
      <left style="thin">
        <color rgb="FF993300"/>
      </left>
      <right>
        <color indexed="63"/>
      </right>
      <top>
        <color indexed="63"/>
      </top>
      <bottom style="thin">
        <color rgb="FF993300"/>
      </bottom>
    </border>
    <border>
      <left>
        <color indexed="63"/>
      </left>
      <right style="thin">
        <color indexed="60"/>
      </right>
      <top>
        <color indexed="63"/>
      </top>
      <bottom>
        <color indexed="63"/>
      </bottom>
    </border>
    <border>
      <left>
        <color indexed="63"/>
      </left>
      <right>
        <color indexed="63"/>
      </right>
      <top>
        <color indexed="63"/>
      </top>
      <bottom style="thin">
        <color indexed="60"/>
      </bottom>
    </border>
    <border>
      <left style="dotted">
        <color rgb="FF993300"/>
      </left>
      <right style="dotted">
        <color rgb="FF993300"/>
      </right>
      <top>
        <color indexed="63"/>
      </top>
      <bottom>
        <color indexed="63"/>
      </bottom>
    </border>
    <border>
      <left style="thin">
        <color indexed="60"/>
      </left>
      <right>
        <color indexed="63"/>
      </right>
      <top style="thin">
        <color indexed="60"/>
      </top>
      <bottom style="thin">
        <color indexed="60"/>
      </bottom>
    </border>
    <border>
      <left>
        <color indexed="63"/>
      </left>
      <right>
        <color indexed="63"/>
      </right>
      <top style="thin">
        <color indexed="60"/>
      </top>
      <bottom style="thin">
        <color indexed="60"/>
      </bottom>
    </border>
    <border>
      <left>
        <color indexed="63"/>
      </left>
      <right style="thin">
        <color indexed="60"/>
      </right>
      <top style="thin">
        <color indexed="60"/>
      </top>
      <bottom style="thin">
        <color indexed="60"/>
      </bottom>
    </border>
    <border>
      <left>
        <color indexed="63"/>
      </left>
      <right style="dotted">
        <color rgb="FF993300"/>
      </right>
      <top>
        <color indexed="63"/>
      </top>
      <bottom>
        <color indexed="63"/>
      </bottom>
    </border>
    <border>
      <left style="dotted">
        <color rgb="FF993300"/>
      </left>
      <right>
        <color indexed="63"/>
      </right>
      <top>
        <color indexed="63"/>
      </top>
      <bottom>
        <color indexed="63"/>
      </bottom>
    </border>
    <border>
      <left style="thin">
        <color indexed="60"/>
      </left>
      <right>
        <color indexed="63"/>
      </right>
      <top>
        <color indexed="63"/>
      </top>
      <bottom style="thin">
        <color indexed="60"/>
      </bottom>
    </border>
    <border>
      <left>
        <color indexed="63"/>
      </left>
      <right>
        <color indexed="63"/>
      </right>
      <top style="thin">
        <color rgb="FF993300"/>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color indexed="9"/>
      </right>
      <top>
        <color indexed="63"/>
      </top>
      <bottom style="thin">
        <color indexed="9"/>
      </bottom>
    </border>
    <border>
      <left style="thin">
        <color indexed="9"/>
      </left>
      <right>
        <color indexed="63"/>
      </right>
      <top>
        <color indexed="63"/>
      </top>
      <bottom style="thin">
        <color indexed="9"/>
      </bottom>
    </border>
    <border>
      <left style="thick">
        <color indexed="60"/>
      </left>
      <right>
        <color indexed="63"/>
      </right>
      <top style="thick">
        <color indexed="60"/>
      </top>
      <bottom style="thick">
        <color indexed="60"/>
      </bottom>
    </border>
    <border>
      <left style="medium">
        <color indexed="60"/>
      </left>
      <right style="thick">
        <color indexed="60"/>
      </right>
      <top style="thick">
        <color indexed="60"/>
      </top>
      <bottom style="thick">
        <color indexed="60"/>
      </bottom>
    </border>
    <border>
      <left style="thin"/>
      <right>
        <color indexed="63"/>
      </right>
      <top style="dotted"/>
      <bottom style="dotted"/>
    </border>
    <border>
      <left>
        <color indexed="63"/>
      </left>
      <right>
        <color indexed="63"/>
      </right>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style="thin"/>
      <top style="dotted"/>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color rgb="FF993300"/>
      </right>
      <top style="thin">
        <color rgb="FF993300"/>
      </top>
      <bottom>
        <color indexed="63"/>
      </bottom>
    </border>
    <border>
      <left>
        <color indexed="63"/>
      </left>
      <right style="thin">
        <color rgb="FF993300"/>
      </right>
      <top>
        <color indexed="63"/>
      </top>
      <bottom>
        <color indexed="63"/>
      </bottom>
    </border>
    <border>
      <left>
        <color indexed="63"/>
      </left>
      <right style="thin">
        <color rgb="FF993300"/>
      </right>
      <top>
        <color indexed="63"/>
      </top>
      <bottom style="thin">
        <color rgb="FF993300"/>
      </bottom>
    </border>
    <border>
      <left style="thin">
        <color rgb="FF993300"/>
      </left>
      <right>
        <color indexed="63"/>
      </right>
      <top>
        <color indexed="63"/>
      </top>
      <bottom>
        <color indexed="63"/>
      </bottom>
    </border>
    <border>
      <left style="medium">
        <color indexed="60"/>
      </left>
      <right>
        <color indexed="63"/>
      </right>
      <top style="medium">
        <color indexed="60"/>
      </top>
      <bottom>
        <color indexed="63"/>
      </bottom>
    </border>
    <border>
      <left style="medium">
        <color indexed="60"/>
      </left>
      <right>
        <color indexed="63"/>
      </right>
      <top>
        <color indexed="63"/>
      </top>
      <bottom>
        <color indexed="63"/>
      </bottom>
    </border>
    <border>
      <left style="medium">
        <color indexed="60"/>
      </left>
      <right>
        <color indexed="63"/>
      </right>
      <top>
        <color indexed="63"/>
      </top>
      <bottom style="medium">
        <color indexed="60"/>
      </bottom>
    </border>
    <border>
      <left>
        <color indexed="63"/>
      </left>
      <right>
        <color indexed="63"/>
      </right>
      <top style="medium">
        <color indexed="60"/>
      </top>
      <bottom>
        <color indexed="63"/>
      </bottom>
    </border>
    <border>
      <left>
        <color indexed="63"/>
      </left>
      <right style="medium">
        <color indexed="60"/>
      </right>
      <top style="medium">
        <color indexed="60"/>
      </top>
      <bottom>
        <color indexed="63"/>
      </bottom>
    </border>
    <border>
      <left>
        <color indexed="63"/>
      </left>
      <right style="medium">
        <color indexed="60"/>
      </right>
      <top>
        <color indexed="63"/>
      </top>
      <bottom>
        <color indexed="63"/>
      </bottom>
    </border>
    <border>
      <left>
        <color indexed="63"/>
      </left>
      <right>
        <color indexed="63"/>
      </right>
      <top>
        <color indexed="63"/>
      </top>
      <bottom style="medium">
        <color indexed="60"/>
      </bottom>
    </border>
    <border>
      <left>
        <color indexed="63"/>
      </left>
      <right style="medium">
        <color indexed="60"/>
      </right>
      <top>
        <color indexed="63"/>
      </top>
      <bottom style="medium">
        <color indexed="60"/>
      </bottom>
    </border>
    <border>
      <left style="thin">
        <color indexed="60"/>
      </left>
      <right style="thin">
        <color indexed="60"/>
      </right>
      <top>
        <color indexed="63"/>
      </top>
      <bottom style="thin">
        <color indexed="60"/>
      </bottom>
    </border>
    <border>
      <left style="thin">
        <color indexed="60"/>
      </left>
      <right style="thin">
        <color indexed="60"/>
      </right>
      <top style="thin">
        <color indexed="60"/>
      </top>
      <bottom style="thin">
        <color indexed="60"/>
      </bottom>
    </border>
    <border>
      <left style="thin">
        <color indexed="60"/>
      </left>
      <right>
        <color indexed="63"/>
      </right>
      <top>
        <color indexed="63"/>
      </top>
      <bottom>
        <color indexed="63"/>
      </bottom>
    </border>
    <border>
      <left>
        <color indexed="63"/>
      </left>
      <right style="thin">
        <color indexed="60"/>
      </right>
      <top style="thin">
        <color rgb="FF993300"/>
      </top>
      <bottom>
        <color indexed="63"/>
      </bottom>
    </border>
    <border>
      <left>
        <color indexed="63"/>
      </left>
      <right style="thin">
        <color indexed="60"/>
      </right>
      <top>
        <color indexed="63"/>
      </top>
      <bottom style="thin">
        <color rgb="FF993300"/>
      </bottom>
    </border>
    <border>
      <left style="thin">
        <color rgb="FF993300"/>
      </left>
      <right>
        <color indexed="63"/>
      </right>
      <top style="thin">
        <color indexed="60"/>
      </top>
      <bottom>
        <color indexed="63"/>
      </bottom>
    </border>
    <border>
      <left>
        <color indexed="63"/>
      </left>
      <right>
        <color indexed="63"/>
      </right>
      <top style="dotted">
        <color indexed="60"/>
      </top>
      <bottom style="dotted">
        <color indexed="60"/>
      </bottom>
    </border>
    <border>
      <left>
        <color indexed="63"/>
      </left>
      <right style="thin">
        <color indexed="60"/>
      </right>
      <top style="dotted">
        <color indexed="60"/>
      </top>
      <bottom style="dotted">
        <color indexed="60"/>
      </bottom>
    </border>
    <border>
      <left>
        <color indexed="63"/>
      </left>
      <right>
        <color indexed="63"/>
      </right>
      <top style="dotted">
        <color indexed="60"/>
      </top>
      <bottom style="thin">
        <color indexed="60"/>
      </bottom>
    </border>
    <border>
      <left>
        <color indexed="63"/>
      </left>
      <right style="thin">
        <color indexed="60"/>
      </right>
      <top style="dotted">
        <color indexed="60"/>
      </top>
      <bottom style="thin">
        <color indexed="60"/>
      </bottom>
    </border>
    <border>
      <left style="thin">
        <color indexed="60"/>
      </left>
      <right>
        <color indexed="63"/>
      </right>
      <top style="thin">
        <color rgb="FF993300"/>
      </top>
      <bottom>
        <color indexed="63"/>
      </bottom>
    </border>
    <border>
      <left style="thin">
        <color indexed="60"/>
      </left>
      <right>
        <color indexed="63"/>
      </right>
      <top>
        <color indexed="63"/>
      </top>
      <bottom style="thin">
        <color rgb="FF993300"/>
      </bottom>
    </border>
    <border>
      <left>
        <color indexed="63"/>
      </left>
      <right>
        <color indexed="63"/>
      </right>
      <top style="thin">
        <color indexed="60"/>
      </top>
      <bottom style="dotted">
        <color indexed="60"/>
      </bottom>
    </border>
    <border>
      <left>
        <color indexed="63"/>
      </left>
      <right style="thin">
        <color indexed="60"/>
      </right>
      <top style="thin">
        <color indexed="60"/>
      </top>
      <bottom style="dotted">
        <color indexed="60"/>
      </bottom>
    </border>
    <border>
      <left style="thin">
        <color indexed="60"/>
      </left>
      <right>
        <color indexed="63"/>
      </right>
      <top style="dotted">
        <color indexed="60"/>
      </top>
      <bottom style="dotted">
        <color indexed="60"/>
      </bottom>
    </border>
    <border>
      <left style="thin">
        <color indexed="60"/>
      </left>
      <right>
        <color indexed="63"/>
      </right>
      <top style="dotted">
        <color indexed="60"/>
      </top>
      <bottom style="thin">
        <color indexed="60"/>
      </bottom>
    </border>
    <border>
      <left style="thin">
        <color indexed="60"/>
      </left>
      <right>
        <color indexed="63"/>
      </right>
      <top>
        <color indexed="63"/>
      </top>
      <bottom style="dotted">
        <color indexed="60"/>
      </bottom>
    </border>
    <border>
      <left>
        <color indexed="63"/>
      </left>
      <right>
        <color indexed="63"/>
      </right>
      <top>
        <color indexed="63"/>
      </top>
      <bottom style="dotted">
        <color indexed="6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9" fillId="0" borderId="0">
      <alignment/>
      <protection/>
    </xf>
    <xf numFmtId="0" fontId="1" fillId="0" borderId="0">
      <alignment/>
      <protection/>
    </xf>
    <xf numFmtId="0" fontId="1" fillId="0" borderId="0">
      <alignment/>
      <protection/>
    </xf>
    <xf numFmtId="0" fontId="14" fillId="0" borderId="0">
      <alignment/>
      <protection/>
    </xf>
    <xf numFmtId="0" fontId="74" fillId="32" borderId="0" applyNumberFormat="0" applyBorder="0" applyAlignment="0" applyProtection="0"/>
  </cellStyleXfs>
  <cellXfs count="417">
    <xf numFmtId="0" fontId="0" fillId="0" borderId="0" xfId="0" applyAlignment="1">
      <alignment/>
    </xf>
    <xf numFmtId="0" fontId="3" fillId="0" borderId="0" xfId="61" applyFont="1" applyAlignment="1">
      <alignment horizontal="justify" vertical="center"/>
      <protection/>
    </xf>
    <xf numFmtId="0" fontId="4" fillId="0" borderId="0" xfId="61" applyFont="1" applyAlignment="1">
      <alignment horizontal="justify" vertical="center"/>
      <protection/>
    </xf>
    <xf numFmtId="0" fontId="5" fillId="0" borderId="0" xfId="61" applyFont="1" applyAlignment="1">
      <alignment vertical="center"/>
      <protection/>
    </xf>
    <xf numFmtId="0" fontId="3" fillId="33" borderId="0" xfId="61" applyFont="1" applyFill="1" applyBorder="1" applyAlignment="1">
      <alignment horizontal="justify" vertical="center"/>
      <protection/>
    </xf>
    <xf numFmtId="0" fontId="5" fillId="0" borderId="0" xfId="61" applyFont="1" applyAlignment="1">
      <alignment vertical="center" wrapText="1"/>
      <protection/>
    </xf>
    <xf numFmtId="0" fontId="6" fillId="0" borderId="0" xfId="61" applyFont="1" applyAlignment="1">
      <alignment horizontal="left" vertical="center" wrapText="1"/>
      <protection/>
    </xf>
    <xf numFmtId="0" fontId="6" fillId="0" borderId="0" xfId="61" applyFont="1" applyAlignment="1">
      <alignment vertical="center"/>
      <protection/>
    </xf>
    <xf numFmtId="0" fontId="3" fillId="0" borderId="0" xfId="61" applyFont="1" applyBorder="1" applyAlignment="1">
      <alignment horizontal="justify" vertical="center"/>
      <protection/>
    </xf>
    <xf numFmtId="0" fontId="3" fillId="0" borderId="0" xfId="61" applyFont="1" applyAlignment="1">
      <alignment vertical="center"/>
      <protection/>
    </xf>
    <xf numFmtId="0" fontId="5" fillId="34" borderId="10" xfId="0" applyFont="1" applyFill="1" applyBorder="1" applyAlignment="1">
      <alignment vertical="center"/>
    </xf>
    <xf numFmtId="0" fontId="5" fillId="0" borderId="10" xfId="0" applyFont="1" applyBorder="1" applyAlignment="1">
      <alignment horizontal="distributed" vertical="center" wrapText="1"/>
    </xf>
    <xf numFmtId="0" fontId="5" fillId="0" borderId="10" xfId="0" applyFont="1" applyBorder="1" applyAlignment="1">
      <alignment horizontal="distributed" vertical="center"/>
    </xf>
    <xf numFmtId="0" fontId="5" fillId="0" borderId="1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Border="1" applyAlignment="1">
      <alignment horizontal="left" vertical="center"/>
    </xf>
    <xf numFmtId="0" fontId="5" fillId="0" borderId="0" xfId="0" applyFont="1" applyAlignment="1">
      <alignment horizontal="distributed" vertical="center" wrapText="1"/>
    </xf>
    <xf numFmtId="0" fontId="5" fillId="0" borderId="11" xfId="0" applyFont="1" applyBorder="1" applyAlignment="1">
      <alignment horizontal="distributed"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35" borderId="14" xfId="62" applyFont="1" applyFill="1" applyBorder="1" applyAlignment="1">
      <alignment horizontal="center" vertical="center"/>
      <protection/>
    </xf>
    <xf numFmtId="0" fontId="5" fillId="0" borderId="15" xfId="0" applyFont="1" applyBorder="1" applyAlignment="1">
      <alignment vertical="center"/>
    </xf>
    <xf numFmtId="0" fontId="5" fillId="0" borderId="16" xfId="0" applyFont="1" applyBorder="1" applyAlignment="1">
      <alignment vertical="center"/>
    </xf>
    <xf numFmtId="0" fontId="5" fillId="0" borderId="14" xfId="0" applyFont="1" applyBorder="1" applyAlignment="1">
      <alignment vertical="center"/>
    </xf>
    <xf numFmtId="0" fontId="5" fillId="0" borderId="17" xfId="0" applyFont="1" applyBorder="1" applyAlignment="1">
      <alignment vertical="center"/>
    </xf>
    <xf numFmtId="0" fontId="5" fillId="0" borderId="12" xfId="0" applyFont="1" applyBorder="1" applyAlignment="1">
      <alignment horizontal="distributed"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0" fontId="5" fillId="0" borderId="20" xfId="0" applyFont="1" applyBorder="1" applyAlignment="1">
      <alignment horizontal="distributed" vertical="center"/>
    </xf>
    <xf numFmtId="0" fontId="5" fillId="0" borderId="21" xfId="0" applyFont="1" applyBorder="1" applyAlignment="1">
      <alignment horizontal="distributed"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1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0" fillId="0" borderId="26" xfId="61" applyFont="1" applyBorder="1" applyAlignment="1">
      <alignment horizontal="left" vertical="center"/>
      <protection/>
    </xf>
    <xf numFmtId="0" fontId="5" fillId="35" borderId="10" xfId="62" applyFont="1" applyFill="1" applyBorder="1" applyAlignment="1">
      <alignment horizontal="center" vertical="center"/>
      <protection/>
    </xf>
    <xf numFmtId="0" fontId="5" fillId="0" borderId="10" xfId="0" applyFont="1" applyFill="1" applyBorder="1" applyAlignment="1">
      <alignment horizontal="center" vertical="center"/>
    </xf>
    <xf numFmtId="57" fontId="5" fillId="0" borderId="0" xfId="0" applyNumberFormat="1"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34" borderId="10" xfId="63" applyFont="1" applyFill="1" applyBorder="1" applyAlignment="1">
      <alignment vertical="center"/>
      <protection/>
    </xf>
    <xf numFmtId="0" fontId="5" fillId="0" borderId="15" xfId="0" applyFont="1" applyBorder="1" applyAlignment="1">
      <alignment horizontal="center" vertical="center"/>
    </xf>
    <xf numFmtId="0" fontId="3" fillId="0" borderId="25" xfId="0" applyFont="1" applyBorder="1" applyAlignment="1">
      <alignment vertical="center"/>
    </xf>
    <xf numFmtId="0" fontId="3" fillId="0" borderId="23" xfId="0" applyFont="1" applyBorder="1" applyAlignment="1">
      <alignment vertical="center"/>
    </xf>
    <xf numFmtId="0" fontId="5" fillId="34" borderId="10" xfId="0" applyFont="1" applyFill="1" applyBorder="1" applyAlignment="1">
      <alignment horizontal="center" vertical="center"/>
    </xf>
    <xf numFmtId="0" fontId="5" fillId="34" borderId="10" xfId="62" applyFont="1" applyFill="1" applyBorder="1" applyAlignment="1">
      <alignment horizontal="left" vertical="center"/>
      <protection/>
    </xf>
    <xf numFmtId="0" fontId="5" fillId="0" borderId="0" xfId="62" applyFont="1" applyAlignment="1">
      <alignment vertical="center"/>
      <protection/>
    </xf>
    <xf numFmtId="0" fontId="5" fillId="35" borderId="10" xfId="62" applyFont="1" applyFill="1" applyBorder="1" applyAlignment="1">
      <alignment vertical="center"/>
      <protection/>
    </xf>
    <xf numFmtId="0" fontId="5" fillId="0" borderId="0" xfId="62" applyFont="1" applyAlignment="1">
      <alignment horizontal="left" vertical="center"/>
      <protection/>
    </xf>
    <xf numFmtId="0" fontId="15" fillId="0" borderId="0" xfId="62" applyFont="1" applyAlignment="1">
      <alignment vertical="center"/>
      <protection/>
    </xf>
    <xf numFmtId="0" fontId="5" fillId="36" borderId="10" xfId="62" applyFont="1" applyFill="1" applyBorder="1" applyAlignment="1">
      <alignment vertical="center"/>
      <protection/>
    </xf>
    <xf numFmtId="0" fontId="20" fillId="0" borderId="0" xfId="60" applyFont="1" applyAlignment="1">
      <alignment vertical="center"/>
      <protection/>
    </xf>
    <xf numFmtId="0" fontId="5" fillId="0" borderId="0" xfId="0" applyFont="1" applyAlignment="1">
      <alignment horizontal="right" vertical="center"/>
    </xf>
    <xf numFmtId="0" fontId="18" fillId="36" borderId="10" xfId="62" applyFont="1" applyFill="1" applyBorder="1" applyAlignment="1">
      <alignment horizontal="center" vertical="center"/>
      <protection/>
    </xf>
    <xf numFmtId="0" fontId="18" fillId="36" borderId="12" xfId="62" applyFont="1" applyFill="1" applyBorder="1" applyAlignment="1">
      <alignment horizontal="center" vertical="center"/>
      <protection/>
    </xf>
    <xf numFmtId="0" fontId="17" fillId="33" borderId="27" xfId="0" applyFont="1" applyFill="1" applyBorder="1" applyAlignment="1">
      <alignment horizontal="center" vertical="center"/>
    </xf>
    <xf numFmtId="0" fontId="17" fillId="33" borderId="28" xfId="0" applyFont="1" applyFill="1" applyBorder="1" applyAlignment="1">
      <alignment horizontal="center" vertical="center"/>
    </xf>
    <xf numFmtId="0" fontId="5" fillId="35" borderId="25" xfId="62" applyFont="1" applyFill="1" applyBorder="1" applyAlignment="1">
      <alignment horizontal="center" vertical="center"/>
      <protection/>
    </xf>
    <xf numFmtId="0" fontId="6" fillId="0" borderId="0" xfId="61" applyFont="1" applyAlignment="1">
      <alignment horizontal="right" vertical="center"/>
      <protection/>
    </xf>
    <xf numFmtId="0" fontId="5" fillId="0" borderId="16" xfId="0" applyFont="1" applyBorder="1" applyAlignment="1">
      <alignment horizontal="center" vertical="center"/>
    </xf>
    <xf numFmtId="0" fontId="5" fillId="35" borderId="0" xfId="62" applyFont="1" applyFill="1" applyBorder="1" applyAlignment="1">
      <alignment horizontal="center" vertical="center"/>
      <protection/>
    </xf>
    <xf numFmtId="0" fontId="5" fillId="0" borderId="0" xfId="0" applyFont="1" applyBorder="1" applyAlignment="1">
      <alignment vertical="center"/>
    </xf>
    <xf numFmtId="0" fontId="5" fillId="0" borderId="29" xfId="0" applyFont="1" applyBorder="1" applyAlignment="1">
      <alignment vertical="center"/>
    </xf>
    <xf numFmtId="57" fontId="5" fillId="0" borderId="25" xfId="0" applyNumberFormat="1" applyFont="1" applyFill="1" applyBorder="1" applyAlignment="1">
      <alignment vertical="center"/>
    </xf>
    <xf numFmtId="0" fontId="5" fillId="0" borderId="24" xfId="0" applyFont="1" applyBorder="1" applyAlignment="1">
      <alignment horizontal="right" vertical="center"/>
    </xf>
    <xf numFmtId="0" fontId="5" fillId="0" borderId="22" xfId="0" applyFont="1" applyBorder="1" applyAlignment="1">
      <alignment horizontal="right" vertical="center"/>
    </xf>
    <xf numFmtId="0" fontId="5" fillId="0" borderId="30" xfId="0" applyFont="1" applyBorder="1" applyAlignment="1">
      <alignment horizontal="right" vertical="center"/>
    </xf>
    <xf numFmtId="38" fontId="5" fillId="0" borderId="0" xfId="48" applyFont="1" applyFill="1" applyBorder="1" applyAlignment="1">
      <alignment horizontal="center" vertical="center"/>
    </xf>
    <xf numFmtId="38" fontId="5" fillId="34" borderId="10" xfId="48" applyFont="1" applyFill="1" applyBorder="1" applyAlignment="1">
      <alignment horizontal="center" vertical="center"/>
    </xf>
    <xf numFmtId="0" fontId="5" fillId="0" borderId="31" xfId="61" applyFont="1" applyBorder="1" applyAlignment="1">
      <alignment vertical="center"/>
      <protection/>
    </xf>
    <xf numFmtId="0" fontId="7" fillId="0" borderId="31" xfId="61" applyFont="1" applyBorder="1" applyAlignment="1">
      <alignment horizontal="justify" vertical="top"/>
      <protection/>
    </xf>
    <xf numFmtId="187" fontId="21" fillId="0" borderId="0" xfId="61" applyNumberFormat="1" applyFont="1" applyAlignment="1">
      <alignment vertical="center"/>
      <protection/>
    </xf>
    <xf numFmtId="0" fontId="22" fillId="0" borderId="0" xfId="61" applyFont="1" applyBorder="1" applyAlignment="1">
      <alignment horizontal="right" vertical="center" shrinkToFit="1"/>
      <protection/>
    </xf>
    <xf numFmtId="0" fontId="24" fillId="0" borderId="0" xfId="0" applyFont="1" applyAlignment="1">
      <alignment vertical="center"/>
    </xf>
    <xf numFmtId="0" fontId="25" fillId="0" borderId="0" xfId="0" applyFont="1" applyAlignment="1">
      <alignment vertical="center"/>
    </xf>
    <xf numFmtId="0" fontId="25" fillId="0" borderId="0" xfId="0" applyFont="1" applyAlignment="1">
      <alignment vertical="center" shrinkToFit="1"/>
    </xf>
    <xf numFmtId="0" fontId="24" fillId="0" borderId="25" xfId="0" applyFont="1" applyBorder="1" applyAlignment="1">
      <alignment vertical="center"/>
    </xf>
    <xf numFmtId="0" fontId="24" fillId="0" borderId="23" xfId="0" applyFont="1" applyBorder="1" applyAlignment="1">
      <alignment vertical="center"/>
    </xf>
    <xf numFmtId="0" fontId="5" fillId="0" borderId="0" xfId="61" applyFont="1" applyFill="1" applyAlignment="1">
      <alignment vertical="center"/>
      <protection/>
    </xf>
    <xf numFmtId="0" fontId="10" fillId="0" borderId="0" xfId="61" applyFont="1" applyBorder="1" applyAlignment="1">
      <alignment horizontal="right" vertical="center" textRotation="255"/>
      <protection/>
    </xf>
    <xf numFmtId="0" fontId="28" fillId="0" borderId="0" xfId="61" applyFont="1" applyBorder="1" applyAlignment="1">
      <alignment horizontal="right" vertical="center" shrinkToFit="1"/>
      <protection/>
    </xf>
    <xf numFmtId="0" fontId="5" fillId="0" borderId="0" xfId="61" applyFont="1" applyAlignment="1">
      <alignment horizontal="justify" vertical="center"/>
      <protection/>
    </xf>
    <xf numFmtId="0" fontId="5" fillId="33" borderId="0" xfId="61" applyFont="1" applyFill="1" applyBorder="1" applyAlignment="1">
      <alignment horizontal="justify" vertical="center"/>
      <protection/>
    </xf>
    <xf numFmtId="0" fontId="7" fillId="0" borderId="0" xfId="61" applyFont="1" applyBorder="1" applyAlignment="1">
      <alignment horizontal="right" vertical="center"/>
      <protection/>
    </xf>
    <xf numFmtId="0" fontId="75" fillId="0" borderId="0" xfId="61" applyFont="1" applyFill="1" applyAlignment="1">
      <alignment vertical="center"/>
      <protection/>
    </xf>
    <xf numFmtId="0" fontId="11" fillId="0" borderId="0" xfId="61" applyFont="1" applyAlignment="1">
      <alignment horizontal="justify" vertical="center"/>
      <protection/>
    </xf>
    <xf numFmtId="0" fontId="11" fillId="0" borderId="0" xfId="61" applyFont="1" applyAlignment="1">
      <alignment vertical="center"/>
      <protection/>
    </xf>
    <xf numFmtId="0" fontId="29" fillId="0" borderId="0" xfId="61" applyFont="1" applyAlignment="1">
      <alignment horizontal="justify" vertical="center"/>
      <protection/>
    </xf>
    <xf numFmtId="0" fontId="9" fillId="0" borderId="0" xfId="61" applyFont="1" applyBorder="1" applyAlignment="1">
      <alignment horizontal="justify" vertical="center"/>
      <protection/>
    </xf>
    <xf numFmtId="0" fontId="11" fillId="33" borderId="0" xfId="61" applyFont="1" applyFill="1" applyBorder="1" applyAlignment="1">
      <alignment horizontal="justify" vertical="center"/>
      <protection/>
    </xf>
    <xf numFmtId="0" fontId="11" fillId="0" borderId="0" xfId="61" applyFont="1" applyAlignment="1">
      <alignment vertical="center" wrapText="1"/>
      <protection/>
    </xf>
    <xf numFmtId="180" fontId="5" fillId="34" borderId="10" xfId="63" applyNumberFormat="1" applyFont="1" applyFill="1" applyBorder="1" applyAlignment="1">
      <alignment horizontal="center" vertical="center"/>
      <protection/>
    </xf>
    <xf numFmtId="0" fontId="25" fillId="0" borderId="0" xfId="0" applyFont="1" applyAlignment="1">
      <alignment horizontal="left" vertical="center"/>
    </xf>
    <xf numFmtId="49" fontId="5" fillId="21" borderId="22"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61" applyFont="1" applyAlignment="1">
      <alignment horizontal="right" vertical="center"/>
      <protection/>
    </xf>
    <xf numFmtId="0" fontId="9" fillId="0" borderId="32" xfId="61" applyFont="1" applyBorder="1" applyAlignment="1">
      <alignment horizontal="distributed" vertical="center" wrapText="1"/>
      <protection/>
    </xf>
    <xf numFmtId="0" fontId="5" fillId="0" borderId="33" xfId="61" applyFont="1" applyBorder="1" applyAlignment="1">
      <alignment vertical="center"/>
      <protection/>
    </xf>
    <xf numFmtId="0" fontId="75" fillId="0" borderId="0" xfId="61" applyFont="1" applyFill="1" applyBorder="1" applyAlignment="1">
      <alignment vertical="center"/>
      <protection/>
    </xf>
    <xf numFmtId="0" fontId="9" fillId="0" borderId="31" xfId="61" applyFont="1" applyBorder="1" applyAlignment="1">
      <alignment horizontal="distributed" vertical="center" wrapText="1"/>
      <protection/>
    </xf>
    <xf numFmtId="0" fontId="9" fillId="0" borderId="0" xfId="61" applyFont="1" applyBorder="1" applyAlignment="1">
      <alignment horizontal="distributed" vertical="center" wrapText="1"/>
      <protection/>
    </xf>
    <xf numFmtId="0" fontId="3" fillId="0" borderId="34" xfId="61" applyFont="1" applyBorder="1" applyAlignment="1">
      <alignment horizontal="center" vertical="center" shrinkToFit="1"/>
      <protection/>
    </xf>
    <xf numFmtId="0" fontId="7" fillId="0" borderId="35" xfId="61" applyFont="1" applyBorder="1" applyAlignment="1">
      <alignment horizontal="justify" vertical="top"/>
      <protection/>
    </xf>
    <xf numFmtId="0" fontId="7" fillId="0" borderId="36" xfId="61" applyFont="1" applyBorder="1" applyAlignment="1">
      <alignment horizontal="justify" vertical="top"/>
      <protection/>
    </xf>
    <xf numFmtId="0" fontId="30" fillId="0" borderId="0" xfId="61" applyFont="1" applyBorder="1" applyAlignment="1">
      <alignment horizontal="right" vertical="center" shrinkToFit="1"/>
      <protection/>
    </xf>
    <xf numFmtId="38" fontId="25" fillId="0" borderId="0" xfId="48" applyFont="1" applyAlignment="1">
      <alignment horizontal="right" vertical="center"/>
    </xf>
    <xf numFmtId="0" fontId="25" fillId="0" borderId="0" xfId="0" applyFont="1" applyAlignment="1">
      <alignment horizontal="right" vertical="center"/>
    </xf>
    <xf numFmtId="0" fontId="10" fillId="0" borderId="0" xfId="61" applyFont="1" applyBorder="1" applyAlignment="1">
      <alignment horizontal="right" vertical="center"/>
      <protection/>
    </xf>
    <xf numFmtId="0" fontId="10" fillId="0" borderId="37" xfId="61" applyFont="1" applyBorder="1" applyAlignment="1">
      <alignment horizontal="right" vertical="center"/>
      <protection/>
    </xf>
    <xf numFmtId="0" fontId="27" fillId="0" borderId="0" xfId="61" applyFont="1" applyAlignment="1">
      <alignment vertical="center"/>
      <protection/>
    </xf>
    <xf numFmtId="0" fontId="27" fillId="0" borderId="0" xfId="61" applyFont="1" applyBorder="1" applyAlignment="1">
      <alignment horizontal="center" wrapText="1"/>
      <protection/>
    </xf>
    <xf numFmtId="0" fontId="27" fillId="33" borderId="0" xfId="61" applyFont="1" applyFill="1" applyBorder="1" applyAlignment="1">
      <alignment horizontal="justify" vertical="center"/>
      <protection/>
    </xf>
    <xf numFmtId="0" fontId="27" fillId="0" borderId="0" xfId="61" applyFont="1" applyAlignment="1">
      <alignment vertical="center" wrapText="1"/>
      <protection/>
    </xf>
    <xf numFmtId="0" fontId="32" fillId="0" borderId="0" xfId="61" applyFont="1" applyBorder="1" applyAlignment="1">
      <alignment horizontal="right" vertical="center" shrinkToFit="1"/>
      <protection/>
    </xf>
    <xf numFmtId="0" fontId="31" fillId="33" borderId="0" xfId="61" applyFont="1" applyFill="1" applyBorder="1" applyAlignment="1">
      <alignment horizontal="justify" vertical="center"/>
      <protection/>
    </xf>
    <xf numFmtId="0" fontId="31" fillId="0" borderId="0" xfId="61" applyFont="1" applyAlignment="1">
      <alignment vertical="center" wrapText="1"/>
      <protection/>
    </xf>
    <xf numFmtId="0" fontId="31" fillId="0" borderId="0" xfId="61" applyFont="1" applyBorder="1" applyAlignment="1">
      <alignment horizontal="justify" vertical="center"/>
      <protection/>
    </xf>
    <xf numFmtId="0" fontId="31" fillId="0" borderId="0" xfId="61" applyFont="1" applyAlignment="1">
      <alignment vertical="center"/>
      <protection/>
    </xf>
    <xf numFmtId="0" fontId="10" fillId="0" borderId="0" xfId="61" applyFont="1" applyBorder="1" applyAlignment="1">
      <alignment horizontal="center" vertical="top"/>
      <protection/>
    </xf>
    <xf numFmtId="0" fontId="10" fillId="0" borderId="37" xfId="61" applyFont="1" applyBorder="1" applyAlignment="1">
      <alignment horizontal="center" vertical="top"/>
      <protection/>
    </xf>
    <xf numFmtId="0" fontId="10" fillId="0" borderId="38" xfId="61" applyFont="1" applyBorder="1" applyAlignment="1">
      <alignment horizontal="center" vertical="top"/>
      <protection/>
    </xf>
    <xf numFmtId="0" fontId="10" fillId="0" borderId="26" xfId="61" applyFont="1" applyBorder="1" applyAlignment="1">
      <alignment horizontal="center" vertical="top"/>
      <protection/>
    </xf>
    <xf numFmtId="0" fontId="31" fillId="0" borderId="0" xfId="61" applyFont="1" applyAlignment="1">
      <alignment horizontal="justify" vertical="center"/>
      <protection/>
    </xf>
    <xf numFmtId="0" fontId="5" fillId="0" borderId="39" xfId="61" applyFont="1" applyBorder="1" applyAlignment="1">
      <alignment horizontal="center" vertical="center"/>
      <protection/>
    </xf>
    <xf numFmtId="0" fontId="0" fillId="0" borderId="40" xfId="61" applyFont="1" applyBorder="1" applyAlignment="1">
      <alignment vertical="center"/>
      <protection/>
    </xf>
    <xf numFmtId="0" fontId="6" fillId="0" borderId="41" xfId="61" applyFont="1" applyBorder="1" applyAlignment="1">
      <alignment horizontal="right" vertical="center"/>
      <protection/>
    </xf>
    <xf numFmtId="0" fontId="6" fillId="0" borderId="41" xfId="61" applyFont="1" applyBorder="1" applyAlignment="1">
      <alignment horizontal="left" vertical="center" wrapText="1"/>
      <protection/>
    </xf>
    <xf numFmtId="0" fontId="0" fillId="0" borderId="41" xfId="61" applyFont="1" applyBorder="1" applyAlignment="1">
      <alignment horizontal="center" vertical="center" shrinkToFit="1"/>
      <protection/>
    </xf>
    <xf numFmtId="0" fontId="6" fillId="0" borderId="41" xfId="61" applyFont="1" applyBorder="1" applyAlignment="1">
      <alignment vertical="center"/>
      <protection/>
    </xf>
    <xf numFmtId="0" fontId="5" fillId="0" borderId="41" xfId="61" applyFont="1" applyBorder="1" applyAlignment="1">
      <alignment vertical="center"/>
      <protection/>
    </xf>
    <xf numFmtId="0" fontId="0" fillId="0" borderId="41" xfId="61" applyFont="1" applyBorder="1" applyAlignment="1">
      <alignment vertical="center"/>
      <protection/>
    </xf>
    <xf numFmtId="0" fontId="0" fillId="0" borderId="42" xfId="61" applyFont="1" applyBorder="1" applyAlignment="1">
      <alignment vertical="center"/>
      <protection/>
    </xf>
    <xf numFmtId="0" fontId="7" fillId="0" borderId="40" xfId="61" applyFont="1" applyBorder="1" applyAlignment="1">
      <alignment horizontal="distributed" vertical="top" wrapText="1"/>
      <protection/>
    </xf>
    <xf numFmtId="0" fontId="5" fillId="0" borderId="43" xfId="61" applyFont="1" applyBorder="1" applyAlignment="1">
      <alignment horizontal="center" vertical="center"/>
      <protection/>
    </xf>
    <xf numFmtId="0" fontId="5" fillId="0" borderId="44" xfId="61" applyFont="1" applyBorder="1" applyAlignment="1">
      <alignment horizontal="center" vertical="center"/>
      <protection/>
    </xf>
    <xf numFmtId="0" fontId="5" fillId="0" borderId="32" xfId="61" applyFont="1" applyBorder="1" applyAlignment="1">
      <alignment vertical="center"/>
      <protection/>
    </xf>
    <xf numFmtId="0" fontId="6" fillId="0" borderId="40" xfId="61" applyFont="1" applyBorder="1" applyAlignment="1">
      <alignment horizontal="left" vertical="top"/>
      <protection/>
    </xf>
    <xf numFmtId="0" fontId="76" fillId="0" borderId="40" xfId="61" applyFont="1" applyBorder="1" applyAlignment="1">
      <alignment horizontal="left" vertical="top"/>
      <protection/>
    </xf>
    <xf numFmtId="0" fontId="4" fillId="0" borderId="0" xfId="61" applyFont="1" applyAlignment="1">
      <alignment horizontal="justify" vertical="top"/>
      <protection/>
    </xf>
    <xf numFmtId="0" fontId="5" fillId="0" borderId="0" xfId="61" applyFont="1" applyAlignment="1">
      <alignment vertical="top"/>
      <protection/>
    </xf>
    <xf numFmtId="0" fontId="33" fillId="0" borderId="0" xfId="61" applyFont="1" applyBorder="1" applyAlignment="1">
      <alignment horizontal="right" vertical="center" shrinkToFit="1"/>
      <protection/>
    </xf>
    <xf numFmtId="0" fontId="34" fillId="0" borderId="0" xfId="61" applyFont="1" applyBorder="1" applyAlignment="1">
      <alignment horizontal="right" vertical="center" shrinkToFit="1"/>
      <protection/>
    </xf>
    <xf numFmtId="187" fontId="35" fillId="0" borderId="0" xfId="61" applyNumberFormat="1" applyFont="1" applyAlignment="1">
      <alignment vertical="center"/>
      <protection/>
    </xf>
    <xf numFmtId="0" fontId="36" fillId="0" borderId="0" xfId="61" applyFont="1" applyAlignment="1">
      <alignment horizontal="justify" vertical="center"/>
      <protection/>
    </xf>
    <xf numFmtId="0" fontId="7" fillId="0" borderId="45" xfId="61" applyFont="1" applyBorder="1" applyAlignment="1">
      <alignment vertical="center" textRotation="255"/>
      <protection/>
    </xf>
    <xf numFmtId="0" fontId="27" fillId="0" borderId="31" xfId="61" applyFont="1" applyBorder="1" applyAlignment="1">
      <alignment horizontal="center" wrapText="1"/>
      <protection/>
    </xf>
    <xf numFmtId="0" fontId="27" fillId="0" borderId="32" xfId="61" applyFont="1" applyBorder="1" applyAlignment="1">
      <alignment horizontal="center" wrapText="1"/>
      <protection/>
    </xf>
    <xf numFmtId="0" fontId="27" fillId="0" borderId="37" xfId="61" applyFont="1" applyBorder="1" applyAlignment="1">
      <alignment horizontal="center" wrapText="1"/>
      <protection/>
    </xf>
    <xf numFmtId="0" fontId="5" fillId="0" borderId="46" xfId="61" applyFont="1" applyBorder="1" applyAlignment="1">
      <alignment vertical="center"/>
      <protection/>
    </xf>
    <xf numFmtId="0" fontId="6" fillId="0" borderId="0" xfId="61" applyFont="1" applyBorder="1" applyAlignment="1">
      <alignment horizontal="right" vertical="center" textRotation="255"/>
      <protection/>
    </xf>
    <xf numFmtId="0" fontId="16" fillId="0" borderId="32" xfId="61" applyFont="1" applyBorder="1" applyAlignment="1">
      <alignment horizontal="center" vertical="center"/>
      <protection/>
    </xf>
    <xf numFmtId="0" fontId="16" fillId="0" borderId="37" xfId="61" applyFont="1" applyBorder="1" applyAlignment="1">
      <alignment horizontal="center" vertical="center"/>
      <protection/>
    </xf>
    <xf numFmtId="0" fontId="16" fillId="0" borderId="26" xfId="61" applyFont="1" applyBorder="1" applyAlignment="1">
      <alignment horizontal="center" vertical="center"/>
      <protection/>
    </xf>
    <xf numFmtId="0" fontId="37" fillId="0" borderId="0" xfId="61" applyFont="1" applyBorder="1" applyAlignment="1">
      <alignment horizontal="right" vertical="center" shrinkToFit="1"/>
      <protection/>
    </xf>
    <xf numFmtId="180" fontId="5" fillId="0" borderId="0" xfId="0" applyNumberFormat="1" applyFont="1" applyAlignment="1">
      <alignment vertical="center"/>
    </xf>
    <xf numFmtId="0" fontId="5" fillId="0" borderId="0" xfId="0" applyFont="1" applyBorder="1" applyAlignment="1">
      <alignment horizontal="center" vertical="center"/>
    </xf>
    <xf numFmtId="180" fontId="5" fillId="0" borderId="10" xfId="0" applyNumberFormat="1" applyFont="1" applyBorder="1" applyAlignment="1">
      <alignment vertical="center"/>
    </xf>
    <xf numFmtId="49" fontId="5" fillId="0" borderId="10" xfId="0" applyNumberFormat="1" applyFont="1" applyFill="1" applyBorder="1" applyAlignment="1">
      <alignment horizontal="center" vertical="center"/>
    </xf>
    <xf numFmtId="180" fontId="5" fillId="0" borderId="10" xfId="0" applyNumberFormat="1" applyFont="1" applyBorder="1" applyAlignment="1">
      <alignment horizontal="center" vertical="center"/>
    </xf>
    <xf numFmtId="38" fontId="3" fillId="0" borderId="25" xfId="48" applyFont="1" applyBorder="1" applyAlignment="1">
      <alignment vertical="center"/>
    </xf>
    <xf numFmtId="0" fontId="5" fillId="34" borderId="10" xfId="0" applyFont="1" applyFill="1" applyBorder="1" applyAlignment="1" applyProtection="1">
      <alignment vertical="center"/>
      <protection locked="0"/>
    </xf>
    <xf numFmtId="0" fontId="5" fillId="34" borderId="22" xfId="0" applyFont="1" applyFill="1" applyBorder="1" applyAlignment="1" applyProtection="1">
      <alignment horizontal="center" vertical="center"/>
      <protection locked="0"/>
    </xf>
    <xf numFmtId="0" fontId="5" fillId="34" borderId="25" xfId="0" applyFont="1" applyFill="1" applyBorder="1" applyAlignment="1" applyProtection="1">
      <alignment horizontal="center" vertical="center"/>
      <protection locked="0"/>
    </xf>
    <xf numFmtId="0" fontId="5" fillId="34" borderId="23" xfId="0" applyFont="1" applyFill="1" applyBorder="1" applyAlignment="1" applyProtection="1">
      <alignment horizontal="center" vertical="center"/>
      <protection locked="0"/>
    </xf>
    <xf numFmtId="0" fontId="5" fillId="34" borderId="47" xfId="0" applyFont="1" applyFill="1" applyBorder="1" applyAlignment="1" applyProtection="1">
      <alignment horizontal="center" vertical="center"/>
      <protection locked="0"/>
    </xf>
    <xf numFmtId="0" fontId="5" fillId="34" borderId="48" xfId="0" applyFont="1" applyFill="1" applyBorder="1" applyAlignment="1" applyProtection="1">
      <alignment horizontal="center" vertical="center"/>
      <protection locked="0"/>
    </xf>
    <xf numFmtId="0" fontId="5" fillId="34" borderId="49" xfId="0" applyFont="1" applyFill="1" applyBorder="1" applyAlignment="1" applyProtection="1">
      <alignment horizontal="center" vertical="center"/>
      <protection locked="0"/>
    </xf>
    <xf numFmtId="0" fontId="5" fillId="0" borderId="22" xfId="0" applyFont="1" applyBorder="1" applyAlignment="1">
      <alignment vertical="center"/>
    </xf>
    <xf numFmtId="0" fontId="5" fillId="0" borderId="25" xfId="0" applyFont="1" applyBorder="1" applyAlignment="1">
      <alignment vertical="center"/>
    </xf>
    <xf numFmtId="0" fontId="5" fillId="34" borderId="21" xfId="0" applyFont="1" applyFill="1" applyBorder="1" applyAlignment="1" applyProtection="1">
      <alignment vertical="center"/>
      <protection locked="0"/>
    </xf>
    <xf numFmtId="0" fontId="5" fillId="34" borderId="12" xfId="0" applyFont="1" applyFill="1" applyBorder="1" applyAlignment="1" applyProtection="1">
      <alignment vertical="center"/>
      <protection locked="0"/>
    </xf>
    <xf numFmtId="0" fontId="5" fillId="34" borderId="22" xfId="0" applyFont="1" applyFill="1" applyBorder="1" applyAlignment="1" applyProtection="1">
      <alignment horizontal="left" vertical="center"/>
      <protection locked="0"/>
    </xf>
    <xf numFmtId="0" fontId="5" fillId="34" borderId="25" xfId="0" applyFont="1" applyFill="1" applyBorder="1" applyAlignment="1" applyProtection="1">
      <alignment horizontal="left" vertical="center"/>
      <protection locked="0"/>
    </xf>
    <xf numFmtId="0" fontId="5" fillId="34" borderId="23" xfId="0" applyFont="1" applyFill="1" applyBorder="1" applyAlignment="1" applyProtection="1">
      <alignment horizontal="left" vertical="center"/>
      <protection locked="0"/>
    </xf>
    <xf numFmtId="0" fontId="17" fillId="33" borderId="50" xfId="0" applyFont="1" applyFill="1" applyBorder="1" applyAlignment="1">
      <alignment horizontal="center" vertical="center"/>
    </xf>
    <xf numFmtId="0" fontId="17" fillId="33" borderId="51" xfId="0" applyFont="1" applyFill="1" applyBorder="1" applyAlignment="1">
      <alignment horizontal="center" vertical="center"/>
    </xf>
    <xf numFmtId="0" fontId="18" fillId="0" borderId="52" xfId="62" applyFont="1" applyFill="1" applyBorder="1" applyAlignment="1">
      <alignment horizontal="center" vertical="center"/>
      <protection/>
    </xf>
    <xf numFmtId="0" fontId="18" fillId="0" borderId="53" xfId="62" applyFont="1" applyFill="1" applyBorder="1" applyAlignment="1">
      <alignment horizontal="center" vertical="center"/>
      <protection/>
    </xf>
    <xf numFmtId="0" fontId="5" fillId="34" borderId="54" xfId="0" applyFont="1" applyFill="1" applyBorder="1" applyAlignment="1" applyProtection="1">
      <alignment horizontal="center" vertical="center"/>
      <protection locked="0"/>
    </xf>
    <xf numFmtId="0" fontId="5" fillId="34" borderId="55" xfId="0" applyFont="1" applyFill="1" applyBorder="1" applyAlignment="1" applyProtection="1">
      <alignment horizontal="center" vertical="center"/>
      <protection locked="0"/>
    </xf>
    <xf numFmtId="0" fontId="5" fillId="34" borderId="56" xfId="0" applyFont="1" applyFill="1" applyBorder="1" applyAlignment="1" applyProtection="1">
      <alignment horizontal="left" vertical="center"/>
      <protection locked="0"/>
    </xf>
    <xf numFmtId="0" fontId="5" fillId="34" borderId="57" xfId="0" applyFont="1" applyFill="1" applyBorder="1" applyAlignment="1" applyProtection="1">
      <alignment horizontal="left" vertical="center"/>
      <protection locked="0"/>
    </xf>
    <xf numFmtId="0" fontId="5" fillId="34" borderId="58" xfId="0" applyFont="1" applyFill="1" applyBorder="1" applyAlignment="1" applyProtection="1">
      <alignment horizontal="left" vertical="center"/>
      <protection locked="0"/>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5" fillId="0" borderId="0" xfId="62" applyFont="1" applyBorder="1" applyAlignment="1">
      <alignment vertical="top" wrapText="1"/>
      <protection/>
    </xf>
    <xf numFmtId="0" fontId="5" fillId="0" borderId="0" xfId="62" applyFont="1" applyAlignment="1">
      <alignment vertical="top" wrapText="1"/>
      <protection/>
    </xf>
    <xf numFmtId="0" fontId="5" fillId="0" borderId="10" xfId="0" applyFont="1" applyBorder="1" applyAlignment="1">
      <alignment horizontal="center" vertical="center"/>
    </xf>
    <xf numFmtId="0" fontId="5" fillId="0" borderId="10" xfId="0" applyFont="1" applyBorder="1" applyAlignment="1">
      <alignment horizontal="distributed" vertical="center" wrapText="1"/>
    </xf>
    <xf numFmtId="0" fontId="5" fillId="34" borderId="54" xfId="0" applyFont="1" applyFill="1" applyBorder="1" applyAlignment="1" applyProtection="1">
      <alignment horizontal="left" vertical="center"/>
      <protection locked="0"/>
    </xf>
    <xf numFmtId="0" fontId="5" fillId="34" borderId="55" xfId="0" applyFont="1" applyFill="1" applyBorder="1" applyAlignment="1" applyProtection="1">
      <alignment horizontal="left" vertical="center"/>
      <protection locked="0"/>
    </xf>
    <xf numFmtId="0" fontId="5" fillId="34" borderId="59" xfId="0" applyFont="1" applyFill="1" applyBorder="1" applyAlignment="1" applyProtection="1">
      <alignment horizontal="left" vertical="center"/>
      <protection locked="0"/>
    </xf>
    <xf numFmtId="0" fontId="5" fillId="34" borderId="60" xfId="0" applyFont="1" applyFill="1" applyBorder="1" applyAlignment="1" applyProtection="1">
      <alignment horizontal="left" vertical="center"/>
      <protection locked="0"/>
    </xf>
    <xf numFmtId="0" fontId="5" fillId="34" borderId="20" xfId="0" applyFont="1" applyFill="1" applyBorder="1" applyAlignment="1" applyProtection="1">
      <alignment vertical="center"/>
      <protection locked="0"/>
    </xf>
    <xf numFmtId="0" fontId="5" fillId="34" borderId="19" xfId="0" applyFont="1" applyFill="1" applyBorder="1" applyAlignment="1" applyProtection="1">
      <alignment vertical="center"/>
      <protection locked="0"/>
    </xf>
    <xf numFmtId="49" fontId="5" fillId="34" borderId="47" xfId="0" applyNumberFormat="1" applyFont="1" applyFill="1" applyBorder="1" applyAlignment="1" applyProtection="1">
      <alignment horizontal="center" vertical="center"/>
      <protection locked="0"/>
    </xf>
    <xf numFmtId="49" fontId="5" fillId="34" borderId="48" xfId="0" applyNumberFormat="1" applyFont="1" applyFill="1" applyBorder="1" applyAlignment="1" applyProtection="1">
      <alignment horizontal="center" vertical="center"/>
      <protection locked="0"/>
    </xf>
    <xf numFmtId="0" fontId="5" fillId="34" borderId="61" xfId="0" applyFont="1" applyFill="1" applyBorder="1" applyAlignment="1" applyProtection="1">
      <alignment horizontal="center" vertical="center"/>
      <protection locked="0"/>
    </xf>
    <xf numFmtId="0" fontId="5" fillId="34" borderId="61" xfId="0" applyFont="1" applyFill="1" applyBorder="1" applyAlignment="1" applyProtection="1">
      <alignment horizontal="left" vertical="center"/>
      <protection locked="0"/>
    </xf>
    <xf numFmtId="0" fontId="5" fillId="34" borderId="62" xfId="0" applyFont="1" applyFill="1" applyBorder="1" applyAlignment="1" applyProtection="1">
      <alignment horizontal="left" vertical="center"/>
      <protection locked="0"/>
    </xf>
    <xf numFmtId="0" fontId="5" fillId="34" borderId="63" xfId="0" applyFont="1" applyFill="1" applyBorder="1" applyAlignment="1" applyProtection="1">
      <alignment horizontal="left" vertical="center"/>
      <protection locked="0"/>
    </xf>
    <xf numFmtId="0" fontId="5" fillId="34" borderId="47" xfId="0" applyFont="1" applyFill="1" applyBorder="1" applyAlignment="1" applyProtection="1">
      <alignment horizontal="left" vertical="center"/>
      <protection locked="0"/>
    </xf>
    <xf numFmtId="0" fontId="5" fillId="34" borderId="48" xfId="0" applyFont="1" applyFill="1" applyBorder="1" applyAlignment="1" applyProtection="1">
      <alignment horizontal="left" vertical="center"/>
      <protection locked="0"/>
    </xf>
    <xf numFmtId="0" fontId="5" fillId="34" borderId="49" xfId="0" applyFont="1" applyFill="1" applyBorder="1" applyAlignment="1" applyProtection="1">
      <alignment horizontal="left" vertical="center"/>
      <protection locked="0"/>
    </xf>
    <xf numFmtId="0" fontId="5" fillId="0" borderId="10" xfId="0" applyFont="1" applyBorder="1" applyAlignment="1">
      <alignment horizontal="distributed" vertical="center"/>
    </xf>
    <xf numFmtId="0" fontId="5" fillId="0" borderId="1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Border="1" applyAlignment="1">
      <alignment horizontal="distributed"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17" xfId="0" applyFont="1" applyBorder="1" applyAlignment="1">
      <alignment horizontal="distributed" vertical="center"/>
    </xf>
    <xf numFmtId="188" fontId="5" fillId="21" borderId="22" xfId="0" applyNumberFormat="1" applyFont="1" applyFill="1" applyBorder="1" applyAlignment="1">
      <alignment horizontal="center" vertical="center"/>
    </xf>
    <xf numFmtId="188" fontId="5" fillId="21" borderId="25" xfId="0" applyNumberFormat="1" applyFont="1" applyFill="1" applyBorder="1" applyAlignment="1">
      <alignment horizontal="center" vertical="center"/>
    </xf>
    <xf numFmtId="188" fontId="5" fillId="21" borderId="23" xfId="0" applyNumberFormat="1" applyFont="1" applyFill="1" applyBorder="1" applyAlignment="1">
      <alignment horizontal="center" vertical="center"/>
    </xf>
    <xf numFmtId="182" fontId="5" fillId="34" borderId="13" xfId="62" applyNumberFormat="1" applyFont="1" applyFill="1" applyBorder="1" applyAlignment="1" applyProtection="1">
      <alignment horizontal="center" vertical="center"/>
      <protection locked="0"/>
    </xf>
    <xf numFmtId="182" fontId="5" fillId="34" borderId="14" xfId="62" applyNumberFormat="1" applyFont="1" applyFill="1" applyBorder="1" applyAlignment="1" applyProtection="1">
      <alignment horizontal="center" vertical="center"/>
      <protection locked="0"/>
    </xf>
    <xf numFmtId="182" fontId="5" fillId="34" borderId="17" xfId="62" applyNumberFormat="1" applyFont="1" applyFill="1" applyBorder="1" applyAlignment="1" applyProtection="1">
      <alignment horizontal="center" vertical="center"/>
      <protection locked="0"/>
    </xf>
    <xf numFmtId="0" fontId="5" fillId="0" borderId="22" xfId="0" applyFont="1" applyBorder="1" applyAlignment="1">
      <alignment horizontal="distributed" vertical="center"/>
    </xf>
    <xf numFmtId="0" fontId="5" fillId="0" borderId="25" xfId="0" applyFont="1" applyBorder="1" applyAlignment="1">
      <alignment horizontal="distributed" vertical="center"/>
    </xf>
    <xf numFmtId="0" fontId="5" fillId="0" borderId="23" xfId="0" applyFont="1" applyBorder="1" applyAlignment="1">
      <alignment horizontal="distributed"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26" fillId="0" borderId="22" xfId="0" applyFont="1" applyBorder="1" applyAlignment="1">
      <alignment horizontal="right" vertical="center"/>
    </xf>
    <xf numFmtId="0" fontId="26" fillId="0" borderId="25" xfId="0" applyFont="1" applyBorder="1" applyAlignment="1">
      <alignment horizontal="right" vertical="center"/>
    </xf>
    <xf numFmtId="0" fontId="26" fillId="0" borderId="23" xfId="0" applyFont="1" applyBorder="1" applyAlignment="1">
      <alignment horizontal="right" vertical="center"/>
    </xf>
    <xf numFmtId="0" fontId="5" fillId="0" borderId="11" xfId="0" applyFont="1" applyBorder="1" applyAlignment="1">
      <alignment horizontal="distributed" vertical="center"/>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8" fillId="0" borderId="0" xfId="61" applyFont="1" applyBorder="1" applyAlignment="1">
      <alignment horizontal="distributed" vertical="top"/>
      <protection/>
    </xf>
    <xf numFmtId="0" fontId="3" fillId="33" borderId="0" xfId="61" applyFont="1" applyFill="1" applyBorder="1" applyAlignment="1">
      <alignment horizontal="justify" vertical="center"/>
      <protection/>
    </xf>
    <xf numFmtId="0" fontId="10" fillId="0" borderId="46" xfId="61" applyFont="1" applyBorder="1" applyAlignment="1">
      <alignment horizontal="distributed" vertical="center"/>
      <protection/>
    </xf>
    <xf numFmtId="0" fontId="10" fillId="0" borderId="64" xfId="61" applyFont="1" applyBorder="1" applyAlignment="1">
      <alignment horizontal="distributed" vertical="center"/>
      <protection/>
    </xf>
    <xf numFmtId="0" fontId="10" fillId="0" borderId="0" xfId="61" applyFont="1" applyBorder="1" applyAlignment="1">
      <alignment horizontal="distributed" vertical="center"/>
      <protection/>
    </xf>
    <xf numFmtId="0" fontId="10" fillId="0" borderId="65" xfId="61" applyFont="1" applyBorder="1" applyAlignment="1">
      <alignment horizontal="distributed" vertical="center"/>
      <protection/>
    </xf>
    <xf numFmtId="0" fontId="10" fillId="0" borderId="38" xfId="61" applyFont="1" applyBorder="1" applyAlignment="1">
      <alignment horizontal="distributed" vertical="center"/>
      <protection/>
    </xf>
    <xf numFmtId="0" fontId="10" fillId="0" borderId="26" xfId="61" applyFont="1" applyBorder="1" applyAlignment="1">
      <alignment horizontal="distributed" vertical="center"/>
      <protection/>
    </xf>
    <xf numFmtId="0" fontId="7" fillId="0" borderId="0" xfId="61" applyFont="1" applyBorder="1" applyAlignment="1">
      <alignment horizontal="distributed" vertical="center" wrapText="1"/>
      <protection/>
    </xf>
    <xf numFmtId="0" fontId="7" fillId="0" borderId="65" xfId="61" applyFont="1" applyBorder="1" applyAlignment="1">
      <alignment horizontal="distributed" vertical="center"/>
      <protection/>
    </xf>
    <xf numFmtId="0" fontId="7" fillId="0" borderId="0" xfId="61" applyFont="1" applyBorder="1" applyAlignment="1">
      <alignment horizontal="distributed" vertical="center"/>
      <protection/>
    </xf>
    <xf numFmtId="0" fontId="7" fillId="0" borderId="34" xfId="61" applyFont="1" applyBorder="1" applyAlignment="1">
      <alignment horizontal="distributed" vertical="center"/>
      <protection/>
    </xf>
    <xf numFmtId="0" fontId="7" fillId="0" borderId="66" xfId="61" applyFont="1" applyBorder="1" applyAlignment="1">
      <alignment horizontal="distributed" vertical="center"/>
      <protection/>
    </xf>
    <xf numFmtId="0" fontId="3" fillId="0" borderId="38" xfId="61" applyFont="1" applyBorder="1" applyAlignment="1">
      <alignment horizontal="left" vertical="center" indent="1"/>
      <protection/>
    </xf>
    <xf numFmtId="0" fontId="3" fillId="0" borderId="26" xfId="61" applyFont="1" applyBorder="1" applyAlignment="1">
      <alignment horizontal="left" vertical="center" indent="1"/>
      <protection/>
    </xf>
    <xf numFmtId="0" fontId="7" fillId="0" borderId="38" xfId="61" applyFont="1" applyBorder="1" applyAlignment="1">
      <alignment horizontal="right" vertical="center"/>
      <protection/>
    </xf>
    <xf numFmtId="0" fontId="3" fillId="0" borderId="38" xfId="61" applyFont="1" applyBorder="1" applyAlignment="1">
      <alignment horizontal="left" vertical="center" shrinkToFit="1"/>
      <protection/>
    </xf>
    <xf numFmtId="0" fontId="7" fillId="0" borderId="65" xfId="61" applyFont="1" applyBorder="1" applyAlignment="1">
      <alignment horizontal="distributed" vertical="center" wrapText="1"/>
      <protection/>
    </xf>
    <xf numFmtId="0" fontId="7" fillId="0" borderId="34" xfId="61" applyFont="1" applyBorder="1" applyAlignment="1">
      <alignment horizontal="distributed" vertical="center" wrapText="1"/>
      <protection/>
    </xf>
    <xf numFmtId="0" fontId="7" fillId="0" borderId="66" xfId="61" applyFont="1" applyBorder="1" applyAlignment="1">
      <alignment horizontal="distributed" vertical="center" wrapText="1"/>
      <protection/>
    </xf>
    <xf numFmtId="0" fontId="6" fillId="0" borderId="0" xfId="61" applyFont="1" applyAlignment="1">
      <alignment horizontal="right" vertical="center"/>
      <protection/>
    </xf>
    <xf numFmtId="0" fontId="6" fillId="0" borderId="0" xfId="61" applyFont="1" applyBorder="1" applyAlignment="1">
      <alignment horizontal="right" vertical="top"/>
      <protection/>
    </xf>
    <xf numFmtId="0" fontId="23" fillId="0" borderId="0" xfId="61" applyFont="1" applyBorder="1" applyAlignment="1">
      <alignment vertical="top"/>
      <protection/>
    </xf>
    <xf numFmtId="0" fontId="76" fillId="0" borderId="0" xfId="61" applyFont="1" applyBorder="1" applyAlignment="1">
      <alignment horizontal="distributed" vertical="center" wrapText="1"/>
      <protection/>
    </xf>
    <xf numFmtId="0" fontId="7" fillId="0" borderId="46" xfId="61" applyFont="1" applyBorder="1" applyAlignment="1">
      <alignment horizontal="distributed" vertical="center"/>
      <protection/>
    </xf>
    <xf numFmtId="0" fontId="7" fillId="0" borderId="64" xfId="61" applyFont="1" applyBorder="1" applyAlignment="1">
      <alignment horizontal="distributed" vertical="center"/>
      <protection/>
    </xf>
    <xf numFmtId="0" fontId="7" fillId="0" borderId="67" xfId="61" applyFont="1" applyBorder="1" applyAlignment="1">
      <alignment horizontal="justify" vertical="top"/>
      <protection/>
    </xf>
    <xf numFmtId="0" fontId="7" fillId="0" borderId="35" xfId="61" applyFont="1" applyBorder="1" applyAlignment="1">
      <alignment horizontal="justify" vertical="top"/>
      <protection/>
    </xf>
    <xf numFmtId="0" fontId="7" fillId="0" borderId="36" xfId="61" applyFont="1" applyBorder="1" applyAlignment="1">
      <alignment horizontal="justify" vertical="top"/>
      <protection/>
    </xf>
    <xf numFmtId="0" fontId="7" fillId="0" borderId="68" xfId="61" applyFont="1" applyBorder="1" applyAlignment="1">
      <alignment horizontal="center" vertical="center"/>
      <protection/>
    </xf>
    <xf numFmtId="0" fontId="7" fillId="0" borderId="69" xfId="61" applyFont="1" applyBorder="1" applyAlignment="1">
      <alignment horizontal="center" vertical="center"/>
      <protection/>
    </xf>
    <xf numFmtId="0" fontId="7" fillId="0" borderId="70" xfId="61" applyFont="1" applyBorder="1" applyAlignment="1">
      <alignment horizontal="center" vertical="center"/>
      <protection/>
    </xf>
    <xf numFmtId="185" fontId="16" fillId="0" borderId="71" xfId="61" applyNumberFormat="1" applyFont="1" applyBorder="1" applyAlignment="1">
      <alignment horizontal="center" vertical="center" wrapText="1"/>
      <protection/>
    </xf>
    <xf numFmtId="185" fontId="16" fillId="0" borderId="72" xfId="61" applyNumberFormat="1" applyFont="1" applyBorder="1" applyAlignment="1">
      <alignment horizontal="center" vertical="center" wrapText="1"/>
      <protection/>
    </xf>
    <xf numFmtId="185" fontId="16" fillId="0" borderId="0" xfId="61" applyNumberFormat="1" applyFont="1" applyBorder="1" applyAlignment="1">
      <alignment horizontal="center" vertical="center" wrapText="1"/>
      <protection/>
    </xf>
    <xf numFmtId="185" fontId="16" fillId="0" borderId="73" xfId="61" applyNumberFormat="1" applyFont="1" applyBorder="1" applyAlignment="1">
      <alignment horizontal="center" vertical="center" wrapText="1"/>
      <protection/>
    </xf>
    <xf numFmtId="185" fontId="16" fillId="0" borderId="74" xfId="61" applyNumberFormat="1" applyFont="1" applyBorder="1" applyAlignment="1">
      <alignment horizontal="center" vertical="center" wrapText="1"/>
      <protection/>
    </xf>
    <xf numFmtId="185" fontId="16" fillId="0" borderId="75" xfId="61" applyNumberFormat="1" applyFont="1" applyBorder="1" applyAlignment="1">
      <alignment horizontal="center" vertical="center" wrapText="1"/>
      <protection/>
    </xf>
    <xf numFmtId="0" fontId="3" fillId="0" borderId="46" xfId="61" applyFont="1" applyBorder="1" applyAlignment="1">
      <alignment horizontal="center" vertical="center" shrinkToFit="1"/>
      <protection/>
    </xf>
    <xf numFmtId="0" fontId="3" fillId="0" borderId="34" xfId="61" applyFont="1" applyBorder="1" applyAlignment="1">
      <alignment horizontal="center" vertical="center" shrinkToFit="1"/>
      <protection/>
    </xf>
    <xf numFmtId="0" fontId="3" fillId="0" borderId="76" xfId="61" applyFont="1" applyBorder="1" applyAlignment="1">
      <alignment horizontal="center" vertical="center" wrapText="1"/>
      <protection/>
    </xf>
    <xf numFmtId="0" fontId="3" fillId="0" borderId="77" xfId="61" applyFont="1" applyBorder="1" applyAlignment="1">
      <alignment horizontal="center" vertical="center" wrapText="1"/>
      <protection/>
    </xf>
    <xf numFmtId="0" fontId="0" fillId="0" borderId="31" xfId="61" applyFont="1" applyBorder="1" applyAlignment="1">
      <alignment horizontal="left" vertical="center" wrapText="1" indent="1"/>
      <protection/>
    </xf>
    <xf numFmtId="0" fontId="0" fillId="0" borderId="32" xfId="61" applyFont="1" applyBorder="1" applyAlignment="1">
      <alignment horizontal="left" vertical="center" wrapText="1" indent="1"/>
      <protection/>
    </xf>
    <xf numFmtId="0" fontId="0" fillId="0" borderId="0" xfId="61" applyFont="1" applyBorder="1" applyAlignment="1">
      <alignment horizontal="left" vertical="center" wrapText="1" indent="1"/>
      <protection/>
    </xf>
    <xf numFmtId="0" fontId="0" fillId="0" borderId="37" xfId="61" applyFont="1" applyBorder="1" applyAlignment="1">
      <alignment horizontal="left" vertical="center" wrapText="1" indent="1"/>
      <protection/>
    </xf>
    <xf numFmtId="0" fontId="0" fillId="0" borderId="33" xfId="61" applyFont="1" applyBorder="1" applyAlignment="1">
      <alignment horizontal="left" vertical="center" indent="1"/>
      <protection/>
    </xf>
    <xf numFmtId="0" fontId="0" fillId="0" borderId="31" xfId="61" applyFont="1" applyBorder="1" applyAlignment="1">
      <alignment horizontal="left" vertical="center" indent="1"/>
      <protection/>
    </xf>
    <xf numFmtId="0" fontId="0" fillId="0" borderId="78" xfId="61" applyFont="1" applyBorder="1" applyAlignment="1">
      <alignment horizontal="left" vertical="center" indent="1"/>
      <protection/>
    </xf>
    <xf numFmtId="0" fontId="0" fillId="0" borderId="0" xfId="61" applyFont="1" applyBorder="1" applyAlignment="1">
      <alignment horizontal="left" vertical="center" indent="1"/>
      <protection/>
    </xf>
    <xf numFmtId="0" fontId="0" fillId="0" borderId="45" xfId="61" applyFont="1" applyBorder="1" applyAlignment="1">
      <alignment horizontal="left" vertical="center" indent="1"/>
      <protection/>
    </xf>
    <xf numFmtId="0" fontId="0" fillId="0" borderId="38" xfId="61" applyFont="1" applyBorder="1" applyAlignment="1">
      <alignment horizontal="left" vertical="center" indent="1"/>
      <protection/>
    </xf>
    <xf numFmtId="0" fontId="10" fillId="0" borderId="31" xfId="61" applyFont="1" applyBorder="1" applyAlignment="1">
      <alignment horizontal="distributed" vertical="center" wrapText="1"/>
      <protection/>
    </xf>
    <xf numFmtId="0" fontId="10" fillId="0" borderId="32" xfId="61" applyFont="1" applyBorder="1" applyAlignment="1">
      <alignment horizontal="distributed" vertical="center" wrapText="1"/>
      <protection/>
    </xf>
    <xf numFmtId="0" fontId="10" fillId="0" borderId="0" xfId="61" applyFont="1" applyBorder="1" applyAlignment="1">
      <alignment horizontal="distributed" vertical="center" wrapText="1"/>
      <protection/>
    </xf>
    <xf numFmtId="0" fontId="10" fillId="0" borderId="37" xfId="61" applyFont="1" applyBorder="1" applyAlignment="1">
      <alignment horizontal="distributed" vertical="center" wrapText="1"/>
      <protection/>
    </xf>
    <xf numFmtId="0" fontId="7" fillId="0" borderId="32" xfId="61" applyFont="1" applyBorder="1" applyAlignment="1">
      <alignment horizontal="justify"/>
      <protection/>
    </xf>
    <xf numFmtId="0" fontId="7" fillId="0" borderId="37" xfId="61" applyFont="1" applyBorder="1" applyAlignment="1">
      <alignment horizontal="justify"/>
      <protection/>
    </xf>
    <xf numFmtId="0" fontId="7" fillId="0" borderId="26" xfId="61" applyFont="1" applyBorder="1" applyAlignment="1">
      <alignment horizontal="justify"/>
      <protection/>
    </xf>
    <xf numFmtId="0" fontId="16" fillId="0" borderId="33" xfId="61" applyFont="1" applyBorder="1" applyAlignment="1">
      <alignment horizontal="right" vertical="center"/>
      <protection/>
    </xf>
    <xf numFmtId="0" fontId="16" fillId="0" borderId="31" xfId="61" applyFont="1" applyBorder="1" applyAlignment="1">
      <alignment horizontal="right" vertical="center"/>
      <protection/>
    </xf>
    <xf numFmtId="0" fontId="16" fillId="0" borderId="78" xfId="61" applyFont="1" applyBorder="1" applyAlignment="1">
      <alignment horizontal="right" vertical="center"/>
      <protection/>
    </xf>
    <xf numFmtId="0" fontId="16" fillId="0" borderId="0" xfId="61" applyFont="1" applyBorder="1" applyAlignment="1">
      <alignment horizontal="right" vertical="center"/>
      <protection/>
    </xf>
    <xf numFmtId="0" fontId="16" fillId="0" borderId="45" xfId="61" applyFont="1" applyBorder="1" applyAlignment="1">
      <alignment horizontal="right" vertical="center"/>
      <protection/>
    </xf>
    <xf numFmtId="0" fontId="16" fillId="0" borderId="38" xfId="61" applyFont="1" applyBorder="1" applyAlignment="1">
      <alignment horizontal="right" vertical="center"/>
      <protection/>
    </xf>
    <xf numFmtId="0" fontId="5" fillId="0" borderId="0" xfId="61" applyFont="1" applyAlignment="1">
      <alignment horizontal="center" vertical="center"/>
      <protection/>
    </xf>
    <xf numFmtId="0" fontId="7" fillId="0" borderId="40" xfId="61" applyFont="1" applyBorder="1" applyAlignment="1">
      <alignment horizontal="justify" vertical="top"/>
      <protection/>
    </xf>
    <xf numFmtId="0" fontId="10" fillId="0" borderId="38" xfId="61" applyFont="1" applyBorder="1" applyAlignment="1">
      <alignment horizontal="distributed" vertical="center" wrapText="1"/>
      <protection/>
    </xf>
    <xf numFmtId="0" fontId="10" fillId="0" borderId="26" xfId="61" applyFont="1" applyBorder="1" applyAlignment="1">
      <alignment horizontal="distributed" vertical="center" wrapText="1"/>
      <protection/>
    </xf>
    <xf numFmtId="0" fontId="16" fillId="0" borderId="33" xfId="61" applyFont="1" applyBorder="1" applyAlignment="1">
      <alignment horizontal="right" vertical="center" wrapText="1"/>
      <protection/>
    </xf>
    <xf numFmtId="0" fontId="16" fillId="0" borderId="31" xfId="61" applyFont="1" applyBorder="1" applyAlignment="1">
      <alignment horizontal="right" vertical="center" wrapText="1"/>
      <protection/>
    </xf>
    <xf numFmtId="0" fontId="16" fillId="0" borderId="78" xfId="61" applyFont="1" applyBorder="1" applyAlignment="1">
      <alignment horizontal="right" vertical="center" wrapText="1"/>
      <protection/>
    </xf>
    <xf numFmtId="0" fontId="16" fillId="0" borderId="0" xfId="61" applyFont="1" applyBorder="1" applyAlignment="1">
      <alignment horizontal="right" vertical="center" wrapText="1"/>
      <protection/>
    </xf>
    <xf numFmtId="0" fontId="16" fillId="0" borderId="45" xfId="61" applyFont="1" applyBorder="1" applyAlignment="1">
      <alignment horizontal="right" vertical="center" wrapText="1"/>
      <protection/>
    </xf>
    <xf numFmtId="0" fontId="16" fillId="0" borderId="38" xfId="61" applyFont="1" applyBorder="1" applyAlignment="1">
      <alignment horizontal="right" vertical="center" wrapText="1"/>
      <protection/>
    </xf>
    <xf numFmtId="0" fontId="3" fillId="0" borderId="31" xfId="61" applyFont="1" applyBorder="1" applyAlignment="1">
      <alignment horizontal="left" vertical="center" indent="1"/>
      <protection/>
    </xf>
    <xf numFmtId="0" fontId="5" fillId="0" borderId="31" xfId="61" applyFont="1" applyBorder="1" applyAlignment="1">
      <alignment vertical="center" shrinkToFit="1"/>
      <protection/>
    </xf>
    <xf numFmtId="0" fontId="5" fillId="0" borderId="38" xfId="61" applyFont="1" applyBorder="1" applyAlignment="1">
      <alignment vertical="center" shrinkToFit="1"/>
      <protection/>
    </xf>
    <xf numFmtId="0" fontId="5" fillId="0" borderId="33" xfId="61" applyFont="1" applyBorder="1" applyAlignment="1">
      <alignment horizontal="center" vertical="center" wrapText="1"/>
      <protection/>
    </xf>
    <xf numFmtId="0" fontId="5" fillId="0" borderId="31" xfId="61" applyFont="1" applyBorder="1" applyAlignment="1">
      <alignment horizontal="center" vertical="center" wrapText="1"/>
      <protection/>
    </xf>
    <xf numFmtId="0" fontId="5" fillId="0" borderId="78" xfId="61" applyFont="1" applyBorder="1" applyAlignment="1">
      <alignment horizontal="center" vertical="center" wrapText="1"/>
      <protection/>
    </xf>
    <xf numFmtId="0" fontId="5" fillId="0" borderId="0" xfId="61" applyFont="1" applyBorder="1" applyAlignment="1">
      <alignment horizontal="center" vertical="center" wrapText="1"/>
      <protection/>
    </xf>
    <xf numFmtId="0" fontId="5" fillId="0" borderId="45" xfId="61" applyFont="1" applyBorder="1" applyAlignment="1">
      <alignment horizontal="center" vertical="center" wrapText="1"/>
      <protection/>
    </xf>
    <xf numFmtId="0" fontId="5" fillId="0" borderId="38" xfId="61" applyFont="1" applyBorder="1" applyAlignment="1">
      <alignment horizontal="center" vertical="center" wrapText="1"/>
      <protection/>
    </xf>
    <xf numFmtId="0" fontId="10" fillId="0" borderId="0" xfId="61" applyFont="1" applyBorder="1" applyAlignment="1">
      <alignment horizontal="right" textRotation="255"/>
      <protection/>
    </xf>
    <xf numFmtId="0" fontId="5" fillId="0" borderId="31" xfId="61" applyFont="1" applyBorder="1" applyAlignment="1">
      <alignment horizontal="left" vertical="center" indent="1"/>
      <protection/>
    </xf>
    <xf numFmtId="0" fontId="5" fillId="0" borderId="38" xfId="61" applyFont="1" applyBorder="1" applyAlignment="1">
      <alignment horizontal="left" vertical="center" indent="1"/>
      <protection/>
    </xf>
    <xf numFmtId="0" fontId="9" fillId="0" borderId="46" xfId="61" applyFont="1" applyBorder="1" applyAlignment="1">
      <alignment horizontal="distributed" vertical="center" wrapText="1"/>
      <protection/>
    </xf>
    <xf numFmtId="0" fontId="9" fillId="0" borderId="79" xfId="61" applyFont="1" applyBorder="1" applyAlignment="1">
      <alignment horizontal="distributed" vertical="center"/>
      <protection/>
    </xf>
    <xf numFmtId="0" fontId="9" fillId="0" borderId="34" xfId="61" applyFont="1" applyBorder="1" applyAlignment="1">
      <alignment horizontal="distributed" vertical="center"/>
      <protection/>
    </xf>
    <xf numFmtId="0" fontId="9" fillId="0" borderId="80" xfId="61" applyFont="1" applyBorder="1" applyAlignment="1">
      <alignment horizontal="distributed" vertical="center"/>
      <protection/>
    </xf>
    <xf numFmtId="0" fontId="3" fillId="0" borderId="81" xfId="61" applyFont="1" applyBorder="1" applyAlignment="1">
      <alignment horizontal="center" vertical="center" shrinkToFit="1"/>
      <protection/>
    </xf>
    <xf numFmtId="0" fontId="3" fillId="0" borderId="36" xfId="61" applyFont="1" applyBorder="1" applyAlignment="1">
      <alignment horizontal="center" vertical="center" shrinkToFit="1"/>
      <protection/>
    </xf>
    <xf numFmtId="0" fontId="9" fillId="0" borderId="64" xfId="61" applyFont="1" applyBorder="1" applyAlignment="1">
      <alignment horizontal="distributed" vertical="center" wrapText="1"/>
      <protection/>
    </xf>
    <xf numFmtId="0" fontId="9" fillId="0" borderId="0" xfId="61" applyFont="1" applyBorder="1" applyAlignment="1">
      <alignment horizontal="distributed" vertical="center" wrapText="1"/>
      <protection/>
    </xf>
    <xf numFmtId="0" fontId="9" fillId="0" borderId="65" xfId="61" applyFont="1" applyBorder="1" applyAlignment="1">
      <alignment horizontal="distributed" vertical="center" wrapText="1"/>
      <protection/>
    </xf>
    <xf numFmtId="0" fontId="9" fillId="0" borderId="34" xfId="61" applyFont="1" applyBorder="1" applyAlignment="1">
      <alignment horizontal="distributed" vertical="center" wrapText="1"/>
      <protection/>
    </xf>
    <xf numFmtId="0" fontId="9" fillId="0" borderId="66" xfId="61" applyFont="1" applyBorder="1" applyAlignment="1">
      <alignment horizontal="distributed" vertical="center" wrapText="1"/>
      <protection/>
    </xf>
    <xf numFmtId="0" fontId="7" fillId="0" borderId="31" xfId="61" applyFont="1" applyBorder="1" applyAlignment="1">
      <alignment horizontal="distributed" vertical="center" wrapText="1"/>
      <protection/>
    </xf>
    <xf numFmtId="0" fontId="7" fillId="0" borderId="32" xfId="61" applyFont="1" applyBorder="1" applyAlignment="1">
      <alignment horizontal="distributed" vertical="center" wrapText="1"/>
      <protection/>
    </xf>
    <xf numFmtId="0" fontId="7" fillId="0" borderId="37" xfId="61" applyFont="1" applyBorder="1" applyAlignment="1">
      <alignment horizontal="distributed" vertical="center" wrapText="1"/>
      <protection/>
    </xf>
    <xf numFmtId="0" fontId="7" fillId="0" borderId="32" xfId="61" applyFont="1" applyBorder="1" applyAlignment="1">
      <alignment horizontal="justify" wrapText="1"/>
      <protection/>
    </xf>
    <xf numFmtId="0" fontId="7" fillId="0" borderId="37" xfId="61" applyFont="1" applyBorder="1" applyAlignment="1">
      <alignment horizontal="justify" wrapText="1"/>
      <protection/>
    </xf>
    <xf numFmtId="0" fontId="7" fillId="0" borderId="26" xfId="61" applyFont="1" applyBorder="1" applyAlignment="1">
      <alignment horizontal="justify" wrapText="1"/>
      <protection/>
    </xf>
    <xf numFmtId="0" fontId="7" fillId="0" borderId="73" xfId="61" applyFont="1" applyBorder="1" applyAlignment="1">
      <alignment horizontal="justify"/>
      <protection/>
    </xf>
    <xf numFmtId="0" fontId="7" fillId="0" borderId="31" xfId="61" applyFont="1" applyBorder="1" applyAlignment="1">
      <alignment horizontal="center" vertical="center"/>
      <protection/>
    </xf>
    <xf numFmtId="0" fontId="7" fillId="0" borderId="38" xfId="61" applyFont="1" applyBorder="1" applyAlignment="1">
      <alignment horizontal="center" vertical="center"/>
      <protection/>
    </xf>
    <xf numFmtId="0" fontId="7" fillId="0" borderId="31" xfId="61" applyFont="1" applyBorder="1" applyAlignment="1">
      <alignment horizontal="left" vertical="center"/>
      <protection/>
    </xf>
    <xf numFmtId="0" fontId="7" fillId="0" borderId="34" xfId="61" applyFont="1" applyBorder="1" applyAlignment="1">
      <alignment horizontal="left" vertical="center"/>
      <protection/>
    </xf>
    <xf numFmtId="0" fontId="10" fillId="0" borderId="38" xfId="61" applyFont="1" applyBorder="1" applyAlignment="1">
      <alignment horizontal="right" vertical="center"/>
      <protection/>
    </xf>
    <xf numFmtId="0" fontId="10" fillId="0" borderId="26" xfId="61" applyFont="1" applyBorder="1" applyAlignment="1">
      <alignment horizontal="right" vertical="center"/>
      <protection/>
    </xf>
    <xf numFmtId="0" fontId="7" fillId="0" borderId="41" xfId="61" applyFont="1" applyBorder="1" applyAlignment="1">
      <alignment horizontal="center" vertical="center"/>
      <protection/>
    </xf>
    <xf numFmtId="0" fontId="0" fillId="0" borderId="41" xfId="61" applyFont="1" applyBorder="1" applyAlignment="1">
      <alignment horizontal="center" vertical="center" shrinkToFit="1"/>
      <protection/>
    </xf>
    <xf numFmtId="0" fontId="75" fillId="0" borderId="0" xfId="61" applyFont="1" applyFill="1" applyAlignment="1">
      <alignment vertical="center"/>
      <protection/>
    </xf>
    <xf numFmtId="0" fontId="75" fillId="0" borderId="0" xfId="61" applyFont="1" applyFill="1" applyBorder="1" applyAlignment="1">
      <alignment horizontal="distributed" vertical="center"/>
      <protection/>
    </xf>
    <xf numFmtId="0" fontId="31" fillId="0" borderId="82" xfId="61" applyFont="1" applyBorder="1" applyAlignment="1">
      <alignment vertical="center" wrapText="1"/>
      <protection/>
    </xf>
    <xf numFmtId="0" fontId="31" fillId="0" borderId="83" xfId="61" applyFont="1" applyBorder="1" applyAlignment="1">
      <alignment vertical="center" wrapText="1"/>
      <protection/>
    </xf>
    <xf numFmtId="0" fontId="31" fillId="0" borderId="84" xfId="61" applyFont="1" applyBorder="1" applyAlignment="1">
      <alignment vertical="center" wrapText="1"/>
      <protection/>
    </xf>
    <xf numFmtId="0" fontId="31" fillId="0" borderId="85" xfId="61" applyFont="1" applyBorder="1" applyAlignment="1">
      <alignment vertical="center" wrapText="1"/>
      <protection/>
    </xf>
    <xf numFmtId="0" fontId="3" fillId="0" borderId="79" xfId="61" applyFont="1" applyBorder="1" applyAlignment="1">
      <alignment horizontal="center" vertical="center" shrinkToFit="1"/>
      <protection/>
    </xf>
    <xf numFmtId="0" fontId="3" fillId="0" borderId="80" xfId="61" applyFont="1" applyBorder="1" applyAlignment="1">
      <alignment horizontal="center" vertical="center" shrinkToFit="1"/>
      <protection/>
    </xf>
    <xf numFmtId="0" fontId="7" fillId="0" borderId="33" xfId="61" applyFont="1" applyBorder="1" applyAlignment="1">
      <alignment horizontal="justify" vertical="center"/>
      <protection/>
    </xf>
    <xf numFmtId="0" fontId="7" fillId="0" borderId="45" xfId="61" applyFont="1" applyBorder="1" applyAlignment="1">
      <alignment horizontal="justify" vertical="center"/>
      <protection/>
    </xf>
    <xf numFmtId="0" fontId="77" fillId="0" borderId="31" xfId="61" applyFont="1" applyBorder="1" applyAlignment="1">
      <alignment horizontal="distributed" vertical="center" wrapText="1"/>
      <protection/>
    </xf>
    <xf numFmtId="0" fontId="77" fillId="0" borderId="32" xfId="61" applyFont="1" applyBorder="1" applyAlignment="1">
      <alignment horizontal="distributed" vertical="center" wrapText="1"/>
      <protection/>
    </xf>
    <xf numFmtId="0" fontId="77" fillId="0" borderId="38" xfId="61" applyFont="1" applyBorder="1" applyAlignment="1">
      <alignment horizontal="distributed" vertical="center" wrapText="1"/>
      <protection/>
    </xf>
    <xf numFmtId="0" fontId="77" fillId="0" borderId="26" xfId="61" applyFont="1" applyBorder="1" applyAlignment="1">
      <alignment horizontal="distributed" vertical="center" wrapText="1"/>
      <protection/>
    </xf>
    <xf numFmtId="0" fontId="5" fillId="0" borderId="86" xfId="61" applyFont="1" applyBorder="1" applyAlignment="1">
      <alignment horizontal="left" vertical="center" indent="1" shrinkToFit="1"/>
      <protection/>
    </xf>
    <xf numFmtId="0" fontId="5" fillId="0" borderId="46" xfId="61" applyFont="1" applyBorder="1" applyAlignment="1">
      <alignment horizontal="left" vertical="center" indent="1" shrinkToFit="1"/>
      <protection/>
    </xf>
    <xf numFmtId="0" fontId="5" fillId="0" borderId="87" xfId="61" applyFont="1" applyBorder="1" applyAlignment="1">
      <alignment horizontal="left" vertical="center" indent="1" shrinkToFit="1"/>
      <protection/>
    </xf>
    <xf numFmtId="0" fontId="5" fillId="0" borderId="34" xfId="61" applyFont="1" applyBorder="1" applyAlignment="1">
      <alignment horizontal="left" vertical="center" indent="1" shrinkToFit="1"/>
      <protection/>
    </xf>
    <xf numFmtId="0" fontId="7" fillId="0" borderId="41" xfId="61" applyFont="1" applyBorder="1" applyAlignment="1">
      <alignment horizontal="distributed" vertical="center" wrapText="1"/>
      <protection/>
    </xf>
    <xf numFmtId="0" fontId="7" fillId="0" borderId="42" xfId="61" applyFont="1" applyBorder="1" applyAlignment="1">
      <alignment horizontal="distributed" vertical="center" wrapText="1"/>
      <protection/>
    </xf>
    <xf numFmtId="0" fontId="78" fillId="0" borderId="41" xfId="61" applyFont="1" applyBorder="1" applyAlignment="1">
      <alignment horizontal="distributed" vertical="center" wrapText="1" shrinkToFit="1"/>
      <protection/>
    </xf>
    <xf numFmtId="0" fontId="78" fillId="0" borderId="42" xfId="61" applyFont="1" applyBorder="1" applyAlignment="1">
      <alignment horizontal="distributed" vertical="center" shrinkToFit="1"/>
      <protection/>
    </xf>
    <xf numFmtId="0" fontId="10" fillId="0" borderId="41" xfId="61" applyFont="1" applyBorder="1" applyAlignment="1">
      <alignment horizontal="distributed" vertical="center" wrapText="1"/>
      <protection/>
    </xf>
    <xf numFmtId="0" fontId="10" fillId="0" borderId="42" xfId="61" applyFont="1" applyBorder="1" applyAlignment="1">
      <alignment horizontal="distributed" vertical="center" wrapText="1"/>
      <protection/>
    </xf>
    <xf numFmtId="0" fontId="7" fillId="0" borderId="42" xfId="61" applyFont="1" applyBorder="1" applyAlignment="1">
      <alignment horizontal="center" vertical="center"/>
      <protection/>
    </xf>
    <xf numFmtId="38" fontId="0" fillId="0" borderId="41" xfId="48" applyFont="1" applyBorder="1" applyAlignment="1">
      <alignment horizontal="center" vertical="center" shrinkToFit="1"/>
    </xf>
    <xf numFmtId="0" fontId="0" fillId="0" borderId="33"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32" xfId="61" applyFont="1" applyBorder="1" applyAlignment="1">
      <alignment horizontal="center" vertical="center"/>
      <protection/>
    </xf>
    <xf numFmtId="0" fontId="0" fillId="0" borderId="45" xfId="61" applyFont="1" applyBorder="1" applyAlignment="1">
      <alignment horizontal="center" vertical="center"/>
      <protection/>
    </xf>
    <xf numFmtId="0" fontId="0" fillId="0" borderId="38" xfId="61" applyFont="1" applyBorder="1" applyAlignment="1">
      <alignment horizontal="center" vertical="center"/>
      <protection/>
    </xf>
    <xf numFmtId="0" fontId="0" fillId="0" borderId="26" xfId="61" applyFont="1" applyBorder="1" applyAlignment="1">
      <alignment horizontal="center" vertical="center"/>
      <protection/>
    </xf>
    <xf numFmtId="0" fontId="9" fillId="0" borderId="78" xfId="61" applyFont="1" applyBorder="1" applyAlignment="1">
      <alignment horizontal="distributed" vertical="center" wrapText="1"/>
      <protection/>
    </xf>
    <xf numFmtId="0" fontId="9" fillId="0" borderId="45" xfId="61" applyFont="1" applyBorder="1" applyAlignment="1">
      <alignment horizontal="distributed" vertical="center" wrapText="1"/>
      <protection/>
    </xf>
    <xf numFmtId="0" fontId="31" fillId="0" borderId="88" xfId="61" applyFont="1" applyBorder="1" applyAlignment="1">
      <alignment vertical="center" wrapText="1"/>
      <protection/>
    </xf>
    <xf numFmtId="0" fontId="31" fillId="0" borderId="89" xfId="61" applyFont="1" applyBorder="1" applyAlignment="1">
      <alignment vertical="center" wrapText="1"/>
      <protection/>
    </xf>
    <xf numFmtId="0" fontId="9" fillId="0" borderId="90" xfId="61" applyFont="1" applyBorder="1" applyAlignment="1">
      <alignment vertical="top"/>
      <protection/>
    </xf>
    <xf numFmtId="0" fontId="9" fillId="0" borderId="82" xfId="61" applyFont="1" applyBorder="1" applyAlignment="1">
      <alignment vertical="top"/>
      <protection/>
    </xf>
    <xf numFmtId="0" fontId="9" fillId="0" borderId="91" xfId="61" applyFont="1" applyBorder="1" applyAlignment="1">
      <alignment vertical="top"/>
      <protection/>
    </xf>
    <xf numFmtId="0" fontId="9" fillId="0" borderId="84" xfId="61" applyFont="1" applyBorder="1" applyAlignment="1">
      <alignment vertical="top"/>
      <protection/>
    </xf>
    <xf numFmtId="0" fontId="5" fillId="0" borderId="77" xfId="61" applyFont="1" applyBorder="1" applyAlignment="1">
      <alignment vertical="center"/>
      <protection/>
    </xf>
    <xf numFmtId="0" fontId="3" fillId="0" borderId="33" xfId="61" applyFont="1" applyBorder="1" applyAlignment="1">
      <alignment horizontal="left" vertical="center" wrapText="1"/>
      <protection/>
    </xf>
    <xf numFmtId="0" fontId="3" fillId="0" borderId="31" xfId="61" applyFont="1" applyBorder="1" applyAlignment="1">
      <alignment horizontal="left" vertical="center" wrapText="1"/>
      <protection/>
    </xf>
    <xf numFmtId="0" fontId="3" fillId="0" borderId="32" xfId="61" applyFont="1" applyBorder="1" applyAlignment="1">
      <alignment horizontal="left" vertical="center" wrapText="1"/>
      <protection/>
    </xf>
    <xf numFmtId="0" fontId="3" fillId="0" borderId="78" xfId="61" applyFont="1" applyBorder="1" applyAlignment="1">
      <alignment horizontal="left" vertical="center" wrapText="1"/>
      <protection/>
    </xf>
    <xf numFmtId="0" fontId="3" fillId="0" borderId="0" xfId="61" applyFont="1" applyBorder="1" applyAlignment="1">
      <alignment horizontal="left" vertical="center" wrapText="1"/>
      <protection/>
    </xf>
    <xf numFmtId="0" fontId="3" fillId="0" borderId="37" xfId="61" applyFont="1" applyBorder="1" applyAlignment="1">
      <alignment horizontal="left" vertical="center" wrapText="1"/>
      <protection/>
    </xf>
    <xf numFmtId="0" fontId="3" fillId="0" borderId="45" xfId="61" applyFont="1" applyBorder="1" applyAlignment="1">
      <alignment horizontal="left" vertical="center" wrapText="1"/>
      <protection/>
    </xf>
    <xf numFmtId="0" fontId="3" fillId="0" borderId="38" xfId="61" applyFont="1" applyBorder="1" applyAlignment="1">
      <alignment horizontal="left" vertical="center" wrapText="1"/>
      <protection/>
    </xf>
    <xf numFmtId="0" fontId="3" fillId="0" borderId="26" xfId="61" applyFont="1" applyBorder="1" applyAlignment="1">
      <alignment horizontal="left" vertical="center" wrapText="1"/>
      <protection/>
    </xf>
    <xf numFmtId="0" fontId="16" fillId="0" borderId="33" xfId="61" applyFont="1" applyBorder="1" applyAlignment="1">
      <alignment vertical="center"/>
      <protection/>
    </xf>
    <xf numFmtId="0" fontId="16" fillId="0" borderId="31" xfId="61" applyFont="1" applyBorder="1" applyAlignment="1">
      <alignment vertical="center"/>
      <protection/>
    </xf>
    <xf numFmtId="0" fontId="16" fillId="0" borderId="78" xfId="61" applyFont="1" applyBorder="1" applyAlignment="1">
      <alignment vertical="center"/>
      <protection/>
    </xf>
    <xf numFmtId="0" fontId="16" fillId="0" borderId="0" xfId="61" applyFont="1" applyBorder="1" applyAlignment="1">
      <alignment vertical="center"/>
      <protection/>
    </xf>
    <xf numFmtId="0" fontId="16" fillId="0" borderId="45" xfId="61" applyFont="1" applyBorder="1" applyAlignment="1">
      <alignment vertical="center"/>
      <protection/>
    </xf>
    <xf numFmtId="0" fontId="16" fillId="0" borderId="38" xfId="61" applyFont="1" applyBorder="1" applyAlignment="1">
      <alignment vertical="center"/>
      <protection/>
    </xf>
    <xf numFmtId="0" fontId="9" fillId="0" borderId="33" xfId="61" applyFont="1" applyBorder="1" applyAlignment="1">
      <alignment vertical="top"/>
      <protection/>
    </xf>
    <xf numFmtId="0" fontId="9" fillId="0" borderId="31" xfId="61" applyFont="1" applyBorder="1" applyAlignment="1">
      <alignment vertical="top"/>
      <protection/>
    </xf>
    <xf numFmtId="0" fontId="9" fillId="0" borderId="92" xfId="61" applyFont="1" applyBorder="1" applyAlignment="1">
      <alignment vertical="top"/>
      <protection/>
    </xf>
    <xf numFmtId="0" fontId="9" fillId="0" borderId="93" xfId="61" applyFont="1" applyBorder="1" applyAlignment="1">
      <alignment vertical="top"/>
      <protection/>
    </xf>
    <xf numFmtId="0" fontId="79" fillId="0" borderId="0" xfId="61" applyFont="1" applyFill="1" applyAlignment="1">
      <alignment vertical="center"/>
      <protection/>
    </xf>
    <xf numFmtId="0" fontId="79" fillId="0" borderId="0" xfId="61" applyFont="1" applyFill="1" applyBorder="1" applyAlignment="1">
      <alignment vertical="center"/>
      <protection/>
    </xf>
    <xf numFmtId="0" fontId="7" fillId="0" borderId="77" xfId="61" applyFont="1" applyBorder="1" applyAlignment="1">
      <alignment horizontal="distributed" vertical="center"/>
      <protection/>
    </xf>
    <xf numFmtId="0" fontId="7" fillId="0" borderId="77" xfId="61" applyFont="1" applyBorder="1" applyAlignment="1">
      <alignment horizontal="left" vertical="center"/>
      <protection/>
    </xf>
    <xf numFmtId="0" fontId="75" fillId="0" borderId="0" xfId="61" applyFont="1" applyFill="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0年調&amp;徴収票" xfId="60"/>
    <cellStyle name="標準_so-d" xfId="61"/>
    <cellStyle name="標準_神田P報酬減額" xfId="62"/>
    <cellStyle name="標準_請求書-0904月次"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6</xdr:row>
      <xdr:rowOff>0</xdr:rowOff>
    </xdr:from>
    <xdr:to>
      <xdr:col>27</xdr:col>
      <xdr:colOff>142875</xdr:colOff>
      <xdr:row>7</xdr:row>
      <xdr:rowOff>28575</xdr:rowOff>
    </xdr:to>
    <xdr:sp textlink="'so-data'!$Y$27">
      <xdr:nvSpPr>
        <xdr:cNvPr id="1" name="テキスト ボックス 5"/>
        <xdr:cNvSpPr txBox="1">
          <a:spLocks noChangeArrowheads="1"/>
        </xdr:cNvSpPr>
      </xdr:nvSpPr>
      <xdr:spPr>
        <a:xfrm rot="10800000" flipV="1">
          <a:off x="4248150" y="1085850"/>
          <a:ext cx="323850" cy="361950"/>
        </a:xfrm>
        <a:prstGeom prst="rect">
          <a:avLst/>
        </a:prstGeom>
        <a:noFill/>
        <a:ln w="9525" cmpd="sng">
          <a:noFill/>
        </a:ln>
      </xdr:spPr>
      <xdr:txBody>
        <a:bodyPr vertOverflow="clip" wrap="square" lIns="36000" tIns="36000" rIns="36000" bIns="36000" anchor="ctr"/>
        <a:p>
          <a:pPr algn="ctr">
            <a:defRPr/>
          </a:pPr>
          <a:fld id="{b0474086-8178-457d-bb44-0391544cbb1a}" type="TxLink">
            <a:rPr lang="en-US" cap="none" sz="1400" b="0" i="0" u="none" baseline="0">
              <a:solidFill>
                <a:srgbClr val="000000"/>
              </a:solidFill>
              <a:latin typeface="MS UI Gothic"/>
              <a:ea typeface="MS UI Gothic"/>
              <a:cs typeface="MS UI Gothic"/>
            </a:rPr>
            <a:t> </a:t>
          </a:fld>
        </a:p>
      </xdr:txBody>
    </xdr:sp>
    <xdr:clientData/>
  </xdr:twoCellAnchor>
  <xdr:twoCellAnchor>
    <xdr:from>
      <xdr:col>31</xdr:col>
      <xdr:colOff>104775</xdr:colOff>
      <xdr:row>6</xdr:row>
      <xdr:rowOff>0</xdr:rowOff>
    </xdr:from>
    <xdr:to>
      <xdr:col>33</xdr:col>
      <xdr:colOff>19050</xdr:colOff>
      <xdr:row>7</xdr:row>
      <xdr:rowOff>9525</xdr:rowOff>
    </xdr:to>
    <xdr:sp textlink="'so-data'!$Y$28">
      <xdr:nvSpPr>
        <xdr:cNvPr id="2" name="テキスト ボックス 6"/>
        <xdr:cNvSpPr txBox="1">
          <a:spLocks noChangeArrowheads="1"/>
        </xdr:cNvSpPr>
      </xdr:nvSpPr>
      <xdr:spPr>
        <a:xfrm rot="10800000" flipV="1">
          <a:off x="5181600" y="1085850"/>
          <a:ext cx="238125" cy="342900"/>
        </a:xfrm>
        <a:prstGeom prst="rect">
          <a:avLst/>
        </a:prstGeom>
        <a:noFill/>
        <a:ln w="9525" cmpd="sng">
          <a:noFill/>
        </a:ln>
      </xdr:spPr>
      <xdr:txBody>
        <a:bodyPr vertOverflow="clip" wrap="square" lIns="36000" tIns="36000" rIns="36000" bIns="36000" anchor="ctr"/>
        <a:p>
          <a:pPr algn="ctr">
            <a:defRPr/>
          </a:pPr>
          <a:fld id="{a31805d5-567e-4f35-b20b-1c86a0061e56}" type="TxLink">
            <a:rPr lang="en-US" cap="none" sz="1400" b="0" i="0" u="none" baseline="0">
              <a:solidFill>
                <a:srgbClr val="000000"/>
              </a:solidFill>
              <a:latin typeface="MS UI Gothic"/>
              <a:ea typeface="MS UI Gothic"/>
              <a:cs typeface="MS UI Gothic"/>
            </a:rPr>
            <a:t>○</a:t>
          </a:fld>
        </a:p>
      </xdr:txBody>
    </xdr:sp>
    <xdr:clientData/>
  </xdr:twoCellAnchor>
  <xdr:twoCellAnchor>
    <xdr:from>
      <xdr:col>1</xdr:col>
      <xdr:colOff>152400</xdr:colOff>
      <xdr:row>3</xdr:row>
      <xdr:rowOff>247650</xdr:rowOff>
    </xdr:from>
    <xdr:to>
      <xdr:col>3</xdr:col>
      <xdr:colOff>19050</xdr:colOff>
      <xdr:row>5</xdr:row>
      <xdr:rowOff>47625</xdr:rowOff>
    </xdr:to>
    <xdr:sp textlink="'so-data'!$Y$24">
      <xdr:nvSpPr>
        <xdr:cNvPr id="3" name="テキスト ボックス 7"/>
        <xdr:cNvSpPr txBox="1">
          <a:spLocks noChangeArrowheads="1"/>
        </xdr:cNvSpPr>
      </xdr:nvSpPr>
      <xdr:spPr>
        <a:xfrm rot="10800000" flipV="1">
          <a:off x="304800" y="657225"/>
          <a:ext cx="266700" cy="238125"/>
        </a:xfrm>
        <a:prstGeom prst="rect">
          <a:avLst/>
        </a:prstGeom>
        <a:noFill/>
        <a:ln w="9525" cmpd="sng">
          <a:noFill/>
        </a:ln>
      </xdr:spPr>
      <xdr:txBody>
        <a:bodyPr vertOverflow="clip" wrap="square" lIns="36000" tIns="36000" rIns="36000" bIns="36000" anchor="ctr"/>
        <a:p>
          <a:pPr algn="ctr">
            <a:defRPr/>
          </a:pPr>
          <a:fld id="{19e30052-f8e8-499f-a6cf-88678149c1a8}" type="TxLink">
            <a:rPr lang="en-US" cap="none" sz="1400" b="0" i="0" u="none" baseline="0">
              <a:solidFill>
                <a:srgbClr val="000000"/>
              </a:solidFill>
              <a:latin typeface="MS UI Gothic"/>
              <a:ea typeface="MS UI Gothic"/>
              <a:cs typeface="MS UI Gothic"/>
            </a:rPr>
            <a:t>○</a:t>
          </a:fld>
        </a:p>
      </xdr:txBody>
    </xdr:sp>
    <xdr:clientData/>
  </xdr:twoCellAnchor>
  <xdr:twoCellAnchor>
    <xdr:from>
      <xdr:col>1</xdr:col>
      <xdr:colOff>133350</xdr:colOff>
      <xdr:row>4</xdr:row>
      <xdr:rowOff>133350</xdr:rowOff>
    </xdr:from>
    <xdr:to>
      <xdr:col>3</xdr:col>
      <xdr:colOff>47625</xdr:colOff>
      <xdr:row>5</xdr:row>
      <xdr:rowOff>238125</xdr:rowOff>
    </xdr:to>
    <xdr:sp textlink="'so-data'!$Y$25">
      <xdr:nvSpPr>
        <xdr:cNvPr id="4" name="テキスト ボックス 8"/>
        <xdr:cNvSpPr txBox="1">
          <a:spLocks noChangeArrowheads="1"/>
        </xdr:cNvSpPr>
      </xdr:nvSpPr>
      <xdr:spPr>
        <a:xfrm rot="10800000" flipV="1">
          <a:off x="285750" y="809625"/>
          <a:ext cx="314325" cy="276225"/>
        </a:xfrm>
        <a:prstGeom prst="rect">
          <a:avLst/>
        </a:prstGeom>
        <a:noFill/>
        <a:ln w="9525" cmpd="sng">
          <a:noFill/>
        </a:ln>
      </xdr:spPr>
      <xdr:txBody>
        <a:bodyPr vertOverflow="clip" wrap="square" lIns="36000" tIns="36000" rIns="36000" bIns="36000" anchor="ctr"/>
        <a:p>
          <a:pPr algn="ctr">
            <a:defRPr/>
          </a:pPr>
          <a:fld id="{02312896-c918-46c5-bb83-b00e216f84ad}" type="TxLink">
            <a:rPr lang="en-US" cap="none" sz="1400" b="0" i="0" u="none" baseline="0">
              <a:solidFill>
                <a:srgbClr val="000000"/>
              </a:solidFill>
              <a:latin typeface="MS UI Gothic"/>
              <a:ea typeface="MS UI Gothic"/>
              <a:cs typeface="MS UI Gothic"/>
            </a:rPr>
            <a:t> </a:t>
          </a:fld>
        </a:p>
      </xdr:txBody>
    </xdr:sp>
    <xdr:clientData/>
  </xdr:twoCellAnchor>
  <xdr:twoCellAnchor>
    <xdr:from>
      <xdr:col>63</xdr:col>
      <xdr:colOff>76200</xdr:colOff>
      <xdr:row>6</xdr:row>
      <xdr:rowOff>0</xdr:rowOff>
    </xdr:from>
    <xdr:to>
      <xdr:col>65</xdr:col>
      <xdr:colOff>142875</xdr:colOff>
      <xdr:row>7</xdr:row>
      <xdr:rowOff>28575</xdr:rowOff>
    </xdr:to>
    <xdr:sp textlink="'so-data'!$Z$27">
      <xdr:nvSpPr>
        <xdr:cNvPr id="5" name="テキスト ボックス 33"/>
        <xdr:cNvSpPr txBox="1">
          <a:spLocks noChangeArrowheads="1"/>
        </xdr:cNvSpPr>
      </xdr:nvSpPr>
      <xdr:spPr>
        <a:xfrm rot="10800000" flipV="1">
          <a:off x="10363200" y="1085850"/>
          <a:ext cx="323850" cy="361950"/>
        </a:xfrm>
        <a:prstGeom prst="rect">
          <a:avLst/>
        </a:prstGeom>
        <a:noFill/>
        <a:ln w="9525" cmpd="sng">
          <a:noFill/>
        </a:ln>
      </xdr:spPr>
      <xdr:txBody>
        <a:bodyPr vertOverflow="clip" wrap="square" lIns="36000" tIns="36000" rIns="36000" bIns="36000" anchor="ctr"/>
        <a:p>
          <a:pPr algn="ctr">
            <a:defRPr/>
          </a:pPr>
          <a:fld id="{b672e195-4686-42e4-8248-3720f3594050}" type="TxLink">
            <a:rPr lang="en-US" cap="none" sz="1400" b="0" i="0" u="none" baseline="0">
              <a:solidFill>
                <a:srgbClr val="000000"/>
              </a:solidFill>
              <a:latin typeface="MS UI Gothic"/>
              <a:ea typeface="MS UI Gothic"/>
              <a:cs typeface="MS UI Gothic"/>
            </a:rPr>
            <a:t>○</a:t>
          </a:fld>
        </a:p>
      </xdr:txBody>
    </xdr:sp>
    <xdr:clientData/>
  </xdr:twoCellAnchor>
  <xdr:twoCellAnchor>
    <xdr:from>
      <xdr:col>69</xdr:col>
      <xdr:colOff>104775</xdr:colOff>
      <xdr:row>6</xdr:row>
      <xdr:rowOff>0</xdr:rowOff>
    </xdr:from>
    <xdr:to>
      <xdr:col>71</xdr:col>
      <xdr:colOff>19050</xdr:colOff>
      <xdr:row>7</xdr:row>
      <xdr:rowOff>9525</xdr:rowOff>
    </xdr:to>
    <xdr:sp textlink="'so-data'!$Z$28">
      <xdr:nvSpPr>
        <xdr:cNvPr id="6" name="テキスト ボックス 34"/>
        <xdr:cNvSpPr txBox="1">
          <a:spLocks noChangeArrowheads="1"/>
        </xdr:cNvSpPr>
      </xdr:nvSpPr>
      <xdr:spPr>
        <a:xfrm rot="10800000" flipV="1">
          <a:off x="11296650" y="1085850"/>
          <a:ext cx="238125" cy="342900"/>
        </a:xfrm>
        <a:prstGeom prst="rect">
          <a:avLst/>
        </a:prstGeom>
        <a:noFill/>
        <a:ln w="9525" cmpd="sng">
          <a:noFill/>
        </a:ln>
      </xdr:spPr>
      <xdr:txBody>
        <a:bodyPr vertOverflow="clip" wrap="square" lIns="36000" tIns="36000" rIns="36000" bIns="36000" anchor="ctr"/>
        <a:p>
          <a:pPr algn="ctr">
            <a:defRPr/>
          </a:pPr>
          <a:fld id="{98203cce-48f8-46cf-8067-35f6afab5a65}" type="TxLink">
            <a:rPr lang="en-US" cap="none" sz="1400" b="0" i="0" u="none" baseline="0">
              <a:solidFill>
                <a:srgbClr val="000000"/>
              </a:solidFill>
              <a:latin typeface="MS UI Gothic"/>
              <a:ea typeface="MS UI Gothic"/>
              <a:cs typeface="MS UI Gothic"/>
            </a:rPr>
            <a:t> </a:t>
          </a:fld>
        </a:p>
      </xdr:txBody>
    </xdr:sp>
    <xdr:clientData/>
  </xdr:twoCellAnchor>
  <xdr:twoCellAnchor>
    <xdr:from>
      <xdr:col>39</xdr:col>
      <xdr:colOff>152400</xdr:colOff>
      <xdr:row>3</xdr:row>
      <xdr:rowOff>247650</xdr:rowOff>
    </xdr:from>
    <xdr:to>
      <xdr:col>41</xdr:col>
      <xdr:colOff>19050</xdr:colOff>
      <xdr:row>5</xdr:row>
      <xdr:rowOff>38100</xdr:rowOff>
    </xdr:to>
    <xdr:sp textlink="'so-data'!$Z$24">
      <xdr:nvSpPr>
        <xdr:cNvPr id="7" name="テキスト ボックス 35"/>
        <xdr:cNvSpPr txBox="1">
          <a:spLocks noChangeArrowheads="1"/>
        </xdr:cNvSpPr>
      </xdr:nvSpPr>
      <xdr:spPr>
        <a:xfrm rot="10800000" flipV="1">
          <a:off x="6419850" y="657225"/>
          <a:ext cx="266700" cy="228600"/>
        </a:xfrm>
        <a:prstGeom prst="rect">
          <a:avLst/>
        </a:prstGeom>
        <a:noFill/>
        <a:ln w="9525" cmpd="sng">
          <a:noFill/>
        </a:ln>
      </xdr:spPr>
      <xdr:txBody>
        <a:bodyPr vertOverflow="clip" wrap="square" lIns="36000" tIns="36000" rIns="36000" bIns="36000" anchor="ctr"/>
        <a:p>
          <a:pPr algn="ctr">
            <a:defRPr/>
          </a:pPr>
          <a:fld id="{06b6c9e8-ff25-4158-83ea-7c819ef1a204}" type="TxLink">
            <a:rPr lang="en-US" cap="none" sz="1400" b="0" i="0" u="none" baseline="0">
              <a:solidFill>
                <a:srgbClr val="000000"/>
              </a:solidFill>
              <a:latin typeface="MS UI Gothic"/>
              <a:ea typeface="MS UI Gothic"/>
              <a:cs typeface="MS UI Gothic"/>
            </a:rPr>
            <a:t>○</a:t>
          </a:fld>
        </a:p>
      </xdr:txBody>
    </xdr:sp>
    <xdr:clientData/>
  </xdr:twoCellAnchor>
  <xdr:twoCellAnchor>
    <xdr:from>
      <xdr:col>39</xdr:col>
      <xdr:colOff>133350</xdr:colOff>
      <xdr:row>4</xdr:row>
      <xdr:rowOff>133350</xdr:rowOff>
    </xdr:from>
    <xdr:to>
      <xdr:col>41</xdr:col>
      <xdr:colOff>47625</xdr:colOff>
      <xdr:row>5</xdr:row>
      <xdr:rowOff>238125</xdr:rowOff>
    </xdr:to>
    <xdr:sp textlink="'so-data'!$Z$25">
      <xdr:nvSpPr>
        <xdr:cNvPr id="8" name="テキスト ボックス 36"/>
        <xdr:cNvSpPr txBox="1">
          <a:spLocks noChangeArrowheads="1"/>
        </xdr:cNvSpPr>
      </xdr:nvSpPr>
      <xdr:spPr>
        <a:xfrm rot="10800000" flipV="1">
          <a:off x="6400800" y="809625"/>
          <a:ext cx="314325" cy="276225"/>
        </a:xfrm>
        <a:prstGeom prst="rect">
          <a:avLst/>
        </a:prstGeom>
        <a:noFill/>
        <a:ln w="9525" cmpd="sng">
          <a:noFill/>
        </a:ln>
      </xdr:spPr>
      <xdr:txBody>
        <a:bodyPr vertOverflow="clip" wrap="square" lIns="36000" tIns="36000" rIns="36000" bIns="36000" anchor="ctr"/>
        <a:p>
          <a:pPr algn="ctr">
            <a:defRPr/>
          </a:pPr>
          <a:fld id="{a00c672d-b6d7-443d-af6f-1f480b4a5713}" type="TxLink">
            <a:rPr lang="en-US" cap="none" sz="1400" b="0" i="0" u="none" baseline="0">
              <a:solidFill>
                <a:srgbClr val="000000"/>
              </a:solidFill>
              <a:latin typeface="MS UI Gothic"/>
              <a:ea typeface="MS UI Gothic"/>
              <a:cs typeface="MS UI Gothic"/>
            </a:rPr>
            <a:t> </a:t>
          </a:fld>
        </a:p>
      </xdr:txBody>
    </xdr:sp>
    <xdr:clientData/>
  </xdr:twoCellAnchor>
</xdr:wsDr>
</file>

<file path=xl/theme/theme1.xml><?xml version="1.0" encoding="utf-8"?>
<a:theme xmlns:a="http://schemas.openxmlformats.org/drawingml/2006/main" name="Office Theme">
  <a:themeElements>
    <a:clrScheme name="OLD">
      <a:dk1>
        <a:sysClr val="windowText" lastClr="000000"/>
      </a:dk1>
      <a:lt1>
        <a:sysClr val="window" lastClr="FFFFFF"/>
      </a:lt1>
      <a:dk2>
        <a:srgbClr val="575F6D"/>
      </a:dk2>
      <a:lt2>
        <a:srgbClr val="FFF39D"/>
      </a:lt2>
      <a:accent1>
        <a:srgbClr val="FF99CC"/>
      </a:accent1>
      <a:accent2>
        <a:srgbClr val="FFCC99"/>
      </a:accent2>
      <a:accent3>
        <a:srgbClr val="FFFF99"/>
      </a:accent3>
      <a:accent4>
        <a:srgbClr val="CCFFCC"/>
      </a:accent4>
      <a:accent5>
        <a:srgbClr val="CCFFFF"/>
      </a:accent5>
      <a:accent6>
        <a:srgbClr val="CC99FF"/>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45"/>
  <sheetViews>
    <sheetView tabSelected="1" zoomScalePageLayoutView="0" workbookViewId="0" topLeftCell="A1">
      <selection activeCell="B3" sqref="B3"/>
    </sheetView>
  </sheetViews>
  <sheetFormatPr defaultColWidth="9.140625" defaultRowHeight="13.5" customHeight="1"/>
  <cols>
    <col min="1" max="1" width="2.00390625" style="14" customWidth="1"/>
    <col min="2" max="2" width="2.8515625" style="15" customWidth="1"/>
    <col min="3" max="3" width="10.421875" style="15" customWidth="1"/>
    <col min="4" max="4" width="10.00390625" style="14" customWidth="1"/>
    <col min="5" max="11" width="5.28125" style="14" customWidth="1"/>
    <col min="12" max="12" width="2.8515625" style="41" customWidth="1"/>
    <col min="13" max="13" width="6.421875" style="15" customWidth="1"/>
    <col min="14" max="14" width="9.140625" style="14" customWidth="1"/>
    <col min="15" max="15" width="11.00390625" style="14" customWidth="1"/>
    <col min="16" max="16" width="10.7109375" style="14" customWidth="1"/>
    <col min="17" max="20" width="9.7109375" style="14" customWidth="1"/>
    <col min="21" max="21" width="7.140625" style="14" customWidth="1"/>
    <col min="22" max="22" width="3.7109375" style="14" customWidth="1"/>
    <col min="23" max="23" width="6.00390625" style="14" customWidth="1"/>
    <col min="24" max="24" width="5.7109375" style="14" customWidth="1"/>
    <col min="25" max="25" width="9.140625" style="14" customWidth="1"/>
    <col min="26" max="26" width="10.00390625" style="14" customWidth="1"/>
    <col min="27" max="16384" width="9.140625" style="14" customWidth="1"/>
  </cols>
  <sheetData>
    <row r="1" spans="2:21" ht="13.5" customHeight="1">
      <c r="B1" s="14"/>
      <c r="C1" s="14"/>
      <c r="S1" s="55" t="s">
        <v>189</v>
      </c>
      <c r="T1" s="55" t="s">
        <v>190</v>
      </c>
      <c r="U1" s="55"/>
    </row>
    <row r="2" spans="2:13" ht="13.5" customHeight="1">
      <c r="B2" s="48"/>
      <c r="C2" s="49" t="s">
        <v>83</v>
      </c>
      <c r="M2" s="52" t="s">
        <v>92</v>
      </c>
    </row>
    <row r="3" spans="2:13" ht="13.5" customHeight="1">
      <c r="B3" s="50"/>
      <c r="C3" s="51" t="s">
        <v>84</v>
      </c>
      <c r="M3" s="52" t="s">
        <v>82</v>
      </c>
    </row>
    <row r="4" spans="1:13" ht="13.5" customHeight="1">
      <c r="A4" s="49"/>
      <c r="B4" s="53"/>
      <c r="C4" s="51" t="s">
        <v>84</v>
      </c>
      <c r="L4" s="14"/>
      <c r="M4" s="14"/>
    </row>
    <row r="5" spans="1:3" ht="13.5" customHeight="1">
      <c r="A5" s="51"/>
      <c r="B5" s="51"/>
      <c r="C5" s="51"/>
    </row>
    <row r="6" spans="1:23" ht="13.5" customHeight="1">
      <c r="A6" s="49"/>
      <c r="B6" s="14" t="s">
        <v>16</v>
      </c>
      <c r="C6" s="49"/>
      <c r="M6" s="14" t="s">
        <v>74</v>
      </c>
      <c r="W6" s="14" t="s">
        <v>77</v>
      </c>
    </row>
    <row r="7" spans="2:26" ht="13.5" customHeight="1">
      <c r="B7" s="228" t="s">
        <v>97</v>
      </c>
      <c r="C7" s="229"/>
      <c r="D7" s="230"/>
      <c r="E7" s="68" t="s">
        <v>96</v>
      </c>
      <c r="F7" s="71">
        <v>29</v>
      </c>
      <c r="G7" s="36" t="s">
        <v>29</v>
      </c>
      <c r="H7" s="71">
        <v>1</v>
      </c>
      <c r="I7" s="36" t="s">
        <v>61</v>
      </c>
      <c r="J7" s="71">
        <v>31</v>
      </c>
      <c r="K7" s="33" t="s">
        <v>62</v>
      </c>
      <c r="M7" s="236" t="s">
        <v>85</v>
      </c>
      <c r="N7" s="208" t="s">
        <v>26</v>
      </c>
      <c r="O7" s="232" t="s">
        <v>119</v>
      </c>
      <c r="P7" s="235" t="s">
        <v>130</v>
      </c>
      <c r="Q7" s="190" t="s">
        <v>133</v>
      </c>
      <c r="R7" s="190"/>
      <c r="S7" s="190"/>
      <c r="T7" s="190"/>
      <c r="U7" s="158"/>
      <c r="W7" s="53"/>
      <c r="X7" s="188" t="s">
        <v>93</v>
      </c>
      <c r="Y7" s="188"/>
      <c r="Z7" s="188"/>
    </row>
    <row r="8" spans="2:26" ht="13.5" customHeight="1">
      <c r="B8" s="207" t="s">
        <v>94</v>
      </c>
      <c r="C8" s="207"/>
      <c r="D8" s="207"/>
      <c r="E8" s="67" t="s">
        <v>17</v>
      </c>
      <c r="F8" s="70">
        <f>+F7</f>
        <v>29</v>
      </c>
      <c r="G8" s="23" t="s">
        <v>95</v>
      </c>
      <c r="H8" s="44"/>
      <c r="I8" s="44"/>
      <c r="J8" s="44"/>
      <c r="K8" s="62"/>
      <c r="L8" s="40"/>
      <c r="M8" s="237"/>
      <c r="N8" s="209"/>
      <c r="O8" s="233"/>
      <c r="P8" s="209"/>
      <c r="Q8" s="97" t="s">
        <v>98</v>
      </c>
      <c r="R8" s="226" t="s">
        <v>131</v>
      </c>
      <c r="S8" s="227"/>
      <c r="T8" s="190" t="s">
        <v>138</v>
      </c>
      <c r="U8" s="64"/>
      <c r="X8" s="188"/>
      <c r="Y8" s="188"/>
      <c r="Z8" s="188"/>
    </row>
    <row r="9" spans="2:26" ht="13.5" customHeight="1">
      <c r="B9" s="231" t="s">
        <v>32</v>
      </c>
      <c r="C9" s="207"/>
      <c r="D9" s="223"/>
      <c r="E9" s="68"/>
      <c r="F9" s="60">
        <v>1</v>
      </c>
      <c r="G9" s="66" t="s">
        <v>61</v>
      </c>
      <c r="H9" s="60" t="s">
        <v>63</v>
      </c>
      <c r="I9" s="66" t="s">
        <v>62</v>
      </c>
      <c r="J9" s="36"/>
      <c r="K9" s="33"/>
      <c r="L9" s="40"/>
      <c r="M9" s="238"/>
      <c r="N9" s="210"/>
      <c r="O9" s="234"/>
      <c r="P9" s="210"/>
      <c r="Q9" s="39" t="s">
        <v>118</v>
      </c>
      <c r="R9" s="39" t="s">
        <v>132</v>
      </c>
      <c r="S9" s="39" t="s">
        <v>134</v>
      </c>
      <c r="T9" s="190"/>
      <c r="U9" s="64"/>
      <c r="X9" s="188"/>
      <c r="Y9" s="188"/>
      <c r="Z9" s="188"/>
    </row>
    <row r="10" spans="2:26" ht="13.5" customHeight="1">
      <c r="B10" s="211" t="s">
        <v>37</v>
      </c>
      <c r="C10" s="212"/>
      <c r="D10" s="213"/>
      <c r="E10" s="69" t="s">
        <v>17</v>
      </c>
      <c r="F10" s="70">
        <f>IF(F8="－","－",F8-1)</f>
        <v>28</v>
      </c>
      <c r="G10" s="64" t="s">
        <v>29</v>
      </c>
      <c r="H10" s="63">
        <v>1</v>
      </c>
      <c r="I10" s="64" t="s">
        <v>30</v>
      </c>
      <c r="J10" s="64"/>
      <c r="K10" s="65"/>
      <c r="L10" s="42"/>
      <c r="M10" s="13">
        <v>1</v>
      </c>
      <c r="N10" s="43" t="s">
        <v>27</v>
      </c>
      <c r="O10" s="96">
        <v>12345678</v>
      </c>
      <c r="P10" s="38" t="s">
        <v>6</v>
      </c>
      <c r="Q10" s="94">
        <v>10</v>
      </c>
      <c r="R10" s="94">
        <v>2</v>
      </c>
      <c r="S10" s="94">
        <v>1</v>
      </c>
      <c r="T10" s="159">
        <f>SUM(Q10:S10)</f>
        <v>13</v>
      </c>
      <c r="U10" s="157"/>
      <c r="X10" s="188"/>
      <c r="Y10" s="188"/>
      <c r="Z10" s="188"/>
    </row>
    <row r="11" spans="2:26" ht="13.5" customHeight="1">
      <c r="B11" s="214"/>
      <c r="C11" s="215"/>
      <c r="D11" s="216"/>
      <c r="E11" s="20"/>
      <c r="F11" s="21"/>
      <c r="G11" s="21"/>
      <c r="H11" s="22">
        <v>12</v>
      </c>
      <c r="I11" s="25" t="s">
        <v>31</v>
      </c>
      <c r="J11" s="25"/>
      <c r="K11" s="26"/>
      <c r="L11" s="42"/>
      <c r="M11" s="13">
        <v>2</v>
      </c>
      <c r="N11" s="10" t="s">
        <v>28</v>
      </c>
      <c r="O11" s="96" t="s">
        <v>123</v>
      </c>
      <c r="P11" s="38" t="s">
        <v>5</v>
      </c>
      <c r="Q11" s="94">
        <v>20</v>
      </c>
      <c r="R11" s="94">
        <v>3</v>
      </c>
      <c r="S11" s="94">
        <v>2</v>
      </c>
      <c r="T11" s="159">
        <f aca="true" t="shared" si="0" ref="T11:T32">SUM(Q11:S11)</f>
        <v>25</v>
      </c>
      <c r="U11" s="157"/>
      <c r="X11" s="189" t="s">
        <v>87</v>
      </c>
      <c r="Y11" s="189"/>
      <c r="Z11" s="189"/>
    </row>
    <row r="12" spans="2:26" ht="13.5" customHeight="1">
      <c r="B12" s="223" t="s">
        <v>115</v>
      </c>
      <c r="C12" s="224"/>
      <c r="D12" s="225"/>
      <c r="E12" s="217">
        <v>123456789012</v>
      </c>
      <c r="F12" s="218"/>
      <c r="G12" s="218"/>
      <c r="H12" s="218"/>
      <c r="I12" s="218"/>
      <c r="J12" s="218"/>
      <c r="K12" s="219"/>
      <c r="L12" s="42"/>
      <c r="M12" s="39">
        <v>3</v>
      </c>
      <c r="N12" s="10"/>
      <c r="O12" s="96"/>
      <c r="P12" s="38" t="s">
        <v>63</v>
      </c>
      <c r="Q12" s="94"/>
      <c r="R12" s="94"/>
      <c r="S12" s="94"/>
      <c r="T12" s="159">
        <f t="shared" si="0"/>
        <v>0</v>
      </c>
      <c r="U12" s="157"/>
      <c r="X12" s="189"/>
      <c r="Y12" s="189"/>
      <c r="Z12" s="189"/>
    </row>
    <row r="13" spans="2:26" ht="13.5" customHeight="1">
      <c r="B13" s="19">
        <v>1</v>
      </c>
      <c r="C13" s="191" t="s">
        <v>18</v>
      </c>
      <c r="D13" s="12" t="s">
        <v>38</v>
      </c>
      <c r="E13" s="220">
        <v>1001234</v>
      </c>
      <c r="F13" s="221"/>
      <c r="G13" s="222"/>
      <c r="H13" s="34"/>
      <c r="I13" s="25"/>
      <c r="J13" s="25"/>
      <c r="K13" s="26"/>
      <c r="L13" s="16"/>
      <c r="M13" s="39">
        <v>4</v>
      </c>
      <c r="N13" s="10"/>
      <c r="O13" s="96"/>
      <c r="P13" s="38" t="s">
        <v>63</v>
      </c>
      <c r="Q13" s="94"/>
      <c r="R13" s="94"/>
      <c r="S13" s="94"/>
      <c r="T13" s="159">
        <f t="shared" si="0"/>
        <v>0</v>
      </c>
      <c r="U13" s="157"/>
      <c r="X13" s="189"/>
      <c r="Y13" s="189"/>
      <c r="Z13" s="189"/>
    </row>
    <row r="14" spans="2:26" ht="13.5" customHeight="1">
      <c r="B14" s="190">
        <v>2</v>
      </c>
      <c r="C14" s="191"/>
      <c r="D14" s="18" t="s">
        <v>19</v>
      </c>
      <c r="E14" s="183" t="s">
        <v>117</v>
      </c>
      <c r="F14" s="184"/>
      <c r="G14" s="184"/>
      <c r="H14" s="184"/>
      <c r="I14" s="184"/>
      <c r="J14" s="184"/>
      <c r="K14" s="185"/>
      <c r="L14" s="16"/>
      <c r="M14" s="13">
        <v>5</v>
      </c>
      <c r="N14" s="10"/>
      <c r="O14" s="96"/>
      <c r="P14" s="38" t="s">
        <v>63</v>
      </c>
      <c r="Q14" s="94"/>
      <c r="R14" s="94"/>
      <c r="S14" s="94"/>
      <c r="T14" s="159">
        <f t="shared" si="0"/>
        <v>0</v>
      </c>
      <c r="U14" s="157"/>
      <c r="X14" s="189" t="s">
        <v>88</v>
      </c>
      <c r="Y14" s="189"/>
      <c r="Z14" s="189"/>
    </row>
    <row r="15" spans="2:26" ht="13.5" customHeight="1">
      <c r="B15" s="190"/>
      <c r="C15" s="191"/>
      <c r="D15" s="28" t="s">
        <v>75</v>
      </c>
      <c r="E15" s="192" t="s">
        <v>116</v>
      </c>
      <c r="F15" s="193"/>
      <c r="G15" s="193"/>
      <c r="H15" s="193"/>
      <c r="I15" s="193"/>
      <c r="J15" s="193"/>
      <c r="K15" s="201"/>
      <c r="L15" s="42"/>
      <c r="M15" s="13">
        <v>6</v>
      </c>
      <c r="N15" s="10"/>
      <c r="O15" s="96"/>
      <c r="P15" s="38" t="s">
        <v>63</v>
      </c>
      <c r="Q15" s="94"/>
      <c r="R15" s="94"/>
      <c r="S15" s="94"/>
      <c r="T15" s="159">
        <f t="shared" si="0"/>
        <v>0</v>
      </c>
      <c r="U15" s="157"/>
      <c r="X15" s="189"/>
      <c r="Y15" s="189"/>
      <c r="Z15" s="189"/>
    </row>
    <row r="16" spans="2:26" ht="13.5" customHeight="1">
      <c r="B16" s="190"/>
      <c r="C16" s="191"/>
      <c r="D16" s="29" t="s">
        <v>20</v>
      </c>
      <c r="E16" s="181" t="s">
        <v>56</v>
      </c>
      <c r="F16" s="182"/>
      <c r="G16" s="182"/>
      <c r="H16" s="200"/>
      <c r="I16" s="32"/>
      <c r="J16" s="36"/>
      <c r="K16" s="33"/>
      <c r="L16" s="16"/>
      <c r="M16" s="13">
        <v>7</v>
      </c>
      <c r="N16" s="10"/>
      <c r="O16" s="96"/>
      <c r="P16" s="38" t="s">
        <v>63</v>
      </c>
      <c r="Q16" s="94"/>
      <c r="R16" s="94"/>
      <c r="S16" s="94"/>
      <c r="T16" s="159">
        <f t="shared" si="0"/>
        <v>0</v>
      </c>
      <c r="U16" s="157"/>
      <c r="X16" s="189"/>
      <c r="Y16" s="189"/>
      <c r="Z16" s="189"/>
    </row>
    <row r="17" spans="2:26" ht="13.5" customHeight="1">
      <c r="B17" s="190">
        <v>3</v>
      </c>
      <c r="C17" s="191"/>
      <c r="D17" s="28" t="s">
        <v>19</v>
      </c>
      <c r="E17" s="192" t="s">
        <v>45</v>
      </c>
      <c r="F17" s="193"/>
      <c r="G17" s="193"/>
      <c r="H17" s="193"/>
      <c r="I17" s="202"/>
      <c r="J17" s="202"/>
      <c r="K17" s="203"/>
      <c r="L17" s="16"/>
      <c r="M17" s="13">
        <v>8</v>
      </c>
      <c r="N17" s="10"/>
      <c r="O17" s="96"/>
      <c r="P17" s="38" t="s">
        <v>63</v>
      </c>
      <c r="Q17" s="94"/>
      <c r="R17" s="94"/>
      <c r="S17" s="94"/>
      <c r="T17" s="159">
        <f t="shared" si="0"/>
        <v>0</v>
      </c>
      <c r="U17" s="157"/>
      <c r="Y17" s="177" t="s">
        <v>67</v>
      </c>
      <c r="Z17" s="178"/>
    </row>
    <row r="18" spans="2:26" ht="13.5" customHeight="1">
      <c r="B18" s="190"/>
      <c r="C18" s="191"/>
      <c r="D18" s="29" t="s">
        <v>76</v>
      </c>
      <c r="E18" s="204" t="s">
        <v>46</v>
      </c>
      <c r="F18" s="205"/>
      <c r="G18" s="205"/>
      <c r="H18" s="205"/>
      <c r="I18" s="205"/>
      <c r="J18" s="205"/>
      <c r="K18" s="206"/>
      <c r="L18" s="42"/>
      <c r="M18" s="13">
        <v>9</v>
      </c>
      <c r="N18" s="10"/>
      <c r="O18" s="96"/>
      <c r="P18" s="38" t="s">
        <v>63</v>
      </c>
      <c r="Q18" s="94"/>
      <c r="R18" s="94"/>
      <c r="S18" s="94"/>
      <c r="T18" s="159">
        <f t="shared" si="0"/>
        <v>0</v>
      </c>
      <c r="U18" s="157"/>
      <c r="Y18" s="58" t="s">
        <v>68</v>
      </c>
      <c r="Z18" s="59" t="s">
        <v>69</v>
      </c>
    </row>
    <row r="19" spans="2:26" ht="13.5" customHeight="1">
      <c r="B19" s="190">
        <v>4</v>
      </c>
      <c r="C19" s="191" t="s">
        <v>34</v>
      </c>
      <c r="D19" s="31" t="s">
        <v>35</v>
      </c>
      <c r="E19" s="183" t="s">
        <v>47</v>
      </c>
      <c r="F19" s="184"/>
      <c r="G19" s="184"/>
      <c r="H19" s="185"/>
      <c r="I19" s="32"/>
      <c r="J19" s="36"/>
      <c r="K19" s="33"/>
      <c r="L19" s="16"/>
      <c r="M19" s="13">
        <v>10</v>
      </c>
      <c r="N19" s="10"/>
      <c r="O19" s="96"/>
      <c r="P19" s="38" t="s">
        <v>63</v>
      </c>
      <c r="Q19" s="94"/>
      <c r="R19" s="94"/>
      <c r="S19" s="94"/>
      <c r="T19" s="159">
        <f t="shared" si="0"/>
        <v>0</v>
      </c>
      <c r="U19" s="157"/>
      <c r="X19" s="55" t="s">
        <v>85</v>
      </c>
      <c r="Y19" s="57">
        <v>1</v>
      </c>
      <c r="Z19" s="57">
        <v>2</v>
      </c>
    </row>
    <row r="20" spans="2:26" ht="13.5" customHeight="1" thickBot="1">
      <c r="B20" s="190"/>
      <c r="C20" s="191"/>
      <c r="D20" s="27" t="s">
        <v>21</v>
      </c>
      <c r="E20" s="204" t="s">
        <v>48</v>
      </c>
      <c r="F20" s="205"/>
      <c r="G20" s="205"/>
      <c r="H20" s="205"/>
      <c r="I20" s="205"/>
      <c r="J20" s="205"/>
      <c r="K20" s="206"/>
      <c r="L20" s="16"/>
      <c r="M20" s="13">
        <v>11</v>
      </c>
      <c r="N20" s="10"/>
      <c r="O20" s="96"/>
      <c r="P20" s="38" t="s">
        <v>63</v>
      </c>
      <c r="Q20" s="94"/>
      <c r="R20" s="94"/>
      <c r="S20" s="94"/>
      <c r="T20" s="159">
        <f t="shared" si="0"/>
        <v>0</v>
      </c>
      <c r="U20" s="157"/>
      <c r="X20" s="55" t="s">
        <v>86</v>
      </c>
      <c r="Y20" s="56" t="s">
        <v>171</v>
      </c>
      <c r="Z20" s="56" t="s">
        <v>144</v>
      </c>
    </row>
    <row r="21" spans="2:26" ht="13.5" customHeight="1" thickBot="1" thickTop="1">
      <c r="B21" s="13">
        <v>5</v>
      </c>
      <c r="C21" s="11" t="s">
        <v>33</v>
      </c>
      <c r="D21" s="12" t="s">
        <v>21</v>
      </c>
      <c r="E21" s="174" t="s">
        <v>49</v>
      </c>
      <c r="F21" s="175"/>
      <c r="G21" s="175"/>
      <c r="H21" s="175"/>
      <c r="I21" s="175"/>
      <c r="J21" s="175"/>
      <c r="K21" s="176"/>
      <c r="L21" s="16"/>
      <c r="M21" s="13">
        <v>12</v>
      </c>
      <c r="N21" s="10"/>
      <c r="O21" s="96"/>
      <c r="P21" s="38" t="s">
        <v>63</v>
      </c>
      <c r="Q21" s="94"/>
      <c r="R21" s="94"/>
      <c r="S21" s="94"/>
      <c r="T21" s="159">
        <f t="shared" si="0"/>
        <v>0</v>
      </c>
      <c r="U21" s="157"/>
      <c r="Y21" s="179" t="str">
        <f>IF($Y$19="－","",LOOKUP($Y$19,$M$10:$M$31,$N$10:$N$31))</f>
        <v>千代田区</v>
      </c>
      <c r="Z21" s="180" t="str">
        <f>IF($Z$19="－","",LOOKUP($Z$19,$M$10:$M$31,$N$10:$N$31))</f>
        <v>中央区</v>
      </c>
    </row>
    <row r="22" spans="2:26" ht="13.5" customHeight="1" thickBot="1" thickTop="1">
      <c r="B22" s="190">
        <v>6</v>
      </c>
      <c r="C22" s="191" t="s">
        <v>22</v>
      </c>
      <c r="D22" s="18" t="s">
        <v>23</v>
      </c>
      <c r="E22" s="183" t="s">
        <v>53</v>
      </c>
      <c r="F22" s="184"/>
      <c r="G22" s="184"/>
      <c r="H22" s="184"/>
      <c r="I22" s="184"/>
      <c r="J22" s="184"/>
      <c r="K22" s="185"/>
      <c r="L22" s="16"/>
      <c r="M22" s="13">
        <v>13</v>
      </c>
      <c r="N22" s="10"/>
      <c r="O22" s="96"/>
      <c r="P22" s="38" t="s">
        <v>63</v>
      </c>
      <c r="Q22" s="94"/>
      <c r="R22" s="94"/>
      <c r="S22" s="94"/>
      <c r="T22" s="159">
        <f t="shared" si="0"/>
        <v>0</v>
      </c>
      <c r="U22" s="157"/>
      <c r="Y22" s="179"/>
      <c r="Z22" s="180"/>
    </row>
    <row r="23" spans="2:26" ht="13.5" customHeight="1" thickTop="1">
      <c r="B23" s="190"/>
      <c r="C23" s="191"/>
      <c r="D23" s="28" t="s">
        <v>21</v>
      </c>
      <c r="E23" s="192" t="s">
        <v>50</v>
      </c>
      <c r="F23" s="193"/>
      <c r="G23" s="193"/>
      <c r="H23" s="193"/>
      <c r="I23" s="194"/>
      <c r="J23" s="194"/>
      <c r="K23" s="195"/>
      <c r="L23" s="42"/>
      <c r="M23" s="13">
        <v>14</v>
      </c>
      <c r="N23" s="10"/>
      <c r="O23" s="96"/>
      <c r="P23" s="38" t="s">
        <v>63</v>
      </c>
      <c r="Q23" s="94"/>
      <c r="R23" s="94"/>
      <c r="S23" s="94"/>
      <c r="T23" s="159">
        <f t="shared" si="0"/>
        <v>0</v>
      </c>
      <c r="U23" s="157"/>
      <c r="X23" s="77" t="s">
        <v>122</v>
      </c>
      <c r="Y23" s="78">
        <f>IF($Y$19="－","",LOOKUP($Y$19,$M$10:$M$31,$O$10:$O$31))</f>
        <v>12345678</v>
      </c>
      <c r="Z23" s="77" t="str">
        <f>IF($Z$19="－","",LOOKUP($Z$19,$M$10:$M$31,$O$10:$O$31))</f>
        <v>0123456789</v>
      </c>
    </row>
    <row r="24" spans="2:26" ht="13.5" customHeight="1">
      <c r="B24" s="190"/>
      <c r="C24" s="191"/>
      <c r="D24" s="28" t="s">
        <v>20</v>
      </c>
      <c r="E24" s="181" t="s">
        <v>56</v>
      </c>
      <c r="F24" s="182"/>
      <c r="G24" s="182"/>
      <c r="H24" s="182"/>
      <c r="I24" s="35"/>
      <c r="J24" s="23"/>
      <c r="K24" s="24"/>
      <c r="L24" s="42"/>
      <c r="M24" s="13">
        <v>15</v>
      </c>
      <c r="N24" s="10"/>
      <c r="O24" s="96"/>
      <c r="P24" s="38" t="s">
        <v>63</v>
      </c>
      <c r="Q24" s="94"/>
      <c r="R24" s="94"/>
      <c r="S24" s="94"/>
      <c r="T24" s="159">
        <f t="shared" si="0"/>
        <v>0</v>
      </c>
      <c r="U24" s="157"/>
      <c r="X24" s="76" t="s">
        <v>120</v>
      </c>
      <c r="Y24" s="76" t="str">
        <f>+IF(Y20="追加","○","")</f>
        <v>○</v>
      </c>
      <c r="Z24" s="76" t="str">
        <f>+IF(Z20="追加","○","")</f>
        <v>○</v>
      </c>
    </row>
    <row r="25" spans="2:26" ht="13.5" customHeight="1">
      <c r="B25" s="190"/>
      <c r="C25" s="191"/>
      <c r="D25" s="27" t="s">
        <v>24</v>
      </c>
      <c r="E25" s="198" t="s">
        <v>64</v>
      </c>
      <c r="F25" s="199"/>
      <c r="G25" s="199"/>
      <c r="H25" s="199"/>
      <c r="I25" s="34"/>
      <c r="J25" s="25"/>
      <c r="K25" s="26"/>
      <c r="L25" s="42"/>
      <c r="M25" s="13">
        <v>16</v>
      </c>
      <c r="N25" s="10"/>
      <c r="O25" s="96"/>
      <c r="P25" s="38" t="s">
        <v>63</v>
      </c>
      <c r="Q25" s="94"/>
      <c r="R25" s="94"/>
      <c r="S25" s="94"/>
      <c r="T25" s="159">
        <f t="shared" si="0"/>
        <v>0</v>
      </c>
      <c r="U25" s="157"/>
      <c r="X25" s="76" t="s">
        <v>121</v>
      </c>
      <c r="Y25" s="76">
        <f>+IF(Y20="訂正","○","")</f>
      </c>
      <c r="Z25" s="76">
        <f>+IF(Z20="訂正","○","")</f>
      </c>
    </row>
    <row r="26" spans="2:26" ht="13.5" customHeight="1">
      <c r="B26" s="190">
        <v>7</v>
      </c>
      <c r="C26" s="191" t="s">
        <v>25</v>
      </c>
      <c r="D26" s="30" t="s">
        <v>76</v>
      </c>
      <c r="E26" s="196" t="s">
        <v>51</v>
      </c>
      <c r="F26" s="196"/>
      <c r="G26" s="196"/>
      <c r="H26" s="196"/>
      <c r="I26" s="197"/>
      <c r="J26" s="197"/>
      <c r="K26" s="197"/>
      <c r="L26" s="42"/>
      <c r="M26" s="13">
        <v>17</v>
      </c>
      <c r="N26" s="10"/>
      <c r="O26" s="96"/>
      <c r="P26" s="38" t="s">
        <v>63</v>
      </c>
      <c r="Q26" s="94"/>
      <c r="R26" s="94"/>
      <c r="S26" s="94"/>
      <c r="T26" s="159">
        <f t="shared" si="0"/>
        <v>0</v>
      </c>
      <c r="U26" s="157"/>
      <c r="X26" s="77">
        <v>10</v>
      </c>
      <c r="Y26" s="77" t="str">
        <f>IF($Y$19="－","",LOOKUP($Y$19,$M$10:$M$31,$P$10:$P$31))</f>
        <v>退職者分</v>
      </c>
      <c r="Z26" s="77" t="str">
        <f>IF($Z$19="－","",LOOKUP($Z$19,$M$10:$M$31,$P$10:$P$31))</f>
        <v>年間分</v>
      </c>
    </row>
    <row r="27" spans="1:26" ht="13.5" customHeight="1">
      <c r="A27" s="17"/>
      <c r="B27" s="190"/>
      <c r="C27" s="191"/>
      <c r="D27" s="27" t="s">
        <v>20</v>
      </c>
      <c r="E27" s="167" t="s">
        <v>57</v>
      </c>
      <c r="F27" s="168"/>
      <c r="G27" s="168"/>
      <c r="H27" s="169"/>
      <c r="I27" s="32"/>
      <c r="J27" s="79"/>
      <c r="K27" s="80"/>
      <c r="L27" s="42"/>
      <c r="M27" s="13">
        <v>18</v>
      </c>
      <c r="N27" s="10"/>
      <c r="O27" s="96"/>
      <c r="P27" s="38" t="s">
        <v>63</v>
      </c>
      <c r="Q27" s="94"/>
      <c r="R27" s="94"/>
      <c r="S27" s="94"/>
      <c r="T27" s="159">
        <f t="shared" si="0"/>
        <v>0</v>
      </c>
      <c r="U27" s="157"/>
      <c r="X27" s="76"/>
      <c r="Y27" s="76">
        <f>+IF(Y26="年間分","○","")</f>
      </c>
      <c r="Z27" s="76" t="str">
        <f>+IF(Z26="年間分","○","")</f>
        <v>○</v>
      </c>
    </row>
    <row r="28" spans="1:26" ht="13.5" customHeight="1">
      <c r="A28" s="17"/>
      <c r="B28" s="13">
        <v>10</v>
      </c>
      <c r="C28" s="207" t="s">
        <v>39</v>
      </c>
      <c r="D28" s="207"/>
      <c r="E28" s="163" t="s">
        <v>52</v>
      </c>
      <c r="F28" s="163"/>
      <c r="G28" s="163"/>
      <c r="H28" s="163"/>
      <c r="I28" s="163"/>
      <c r="J28" s="163"/>
      <c r="K28" s="163"/>
      <c r="L28" s="42"/>
      <c r="M28" s="13">
        <v>19</v>
      </c>
      <c r="N28" s="10"/>
      <c r="O28" s="96"/>
      <c r="P28" s="38" t="s">
        <v>63</v>
      </c>
      <c r="Q28" s="94"/>
      <c r="R28" s="94"/>
      <c r="S28" s="94"/>
      <c r="T28" s="159">
        <f t="shared" si="0"/>
        <v>0</v>
      </c>
      <c r="U28" s="157"/>
      <c r="X28" s="76"/>
      <c r="Y28" s="76" t="str">
        <f>+IF(Y26="退職者分","○","")</f>
        <v>○</v>
      </c>
      <c r="Z28" s="76">
        <f>+IF(Z26="退職者分","○","")</f>
      </c>
    </row>
    <row r="29" spans="1:26" ht="13.5" customHeight="1">
      <c r="A29" s="17"/>
      <c r="B29" s="13">
        <v>11</v>
      </c>
      <c r="C29" s="207" t="s">
        <v>40</v>
      </c>
      <c r="D29" s="207"/>
      <c r="E29" s="163" t="s">
        <v>58</v>
      </c>
      <c r="F29" s="163"/>
      <c r="G29" s="163"/>
      <c r="H29" s="163"/>
      <c r="I29" s="163"/>
      <c r="J29" s="163"/>
      <c r="K29" s="163"/>
      <c r="L29" s="42"/>
      <c r="M29" s="13">
        <v>20</v>
      </c>
      <c r="N29" s="10"/>
      <c r="O29" s="96"/>
      <c r="P29" s="38" t="s">
        <v>63</v>
      </c>
      <c r="Q29" s="94"/>
      <c r="R29" s="94"/>
      <c r="S29" s="94"/>
      <c r="T29" s="159">
        <f t="shared" si="0"/>
        <v>0</v>
      </c>
      <c r="U29" s="157"/>
      <c r="X29" s="108" t="s">
        <v>135</v>
      </c>
      <c r="Y29" s="77">
        <f>IF($Y$19="－","",LOOKUP($Y$19,$M$10:$M$31,$Q$10:$Q$31))</f>
        <v>10</v>
      </c>
      <c r="Z29" s="77">
        <f>IF($Z$19="－","",LOOKUP($Z$19,$M$10:$M$31,$Q$10:$Q$31))</f>
        <v>20</v>
      </c>
    </row>
    <row r="30" spans="1:26" ht="13.5" customHeight="1">
      <c r="A30" s="17"/>
      <c r="B30" s="13">
        <v>12</v>
      </c>
      <c r="C30" s="207" t="s">
        <v>65</v>
      </c>
      <c r="D30" s="207"/>
      <c r="E30" s="164">
        <f>+J30</f>
        <v>2</v>
      </c>
      <c r="F30" s="165"/>
      <c r="G30" s="166"/>
      <c r="H30" s="32" t="s">
        <v>71</v>
      </c>
      <c r="I30" s="45" t="s">
        <v>81</v>
      </c>
      <c r="J30" s="45">
        <f>COUNTA(N10:N31)+N32</f>
        <v>2</v>
      </c>
      <c r="K30" s="46" t="s">
        <v>71</v>
      </c>
      <c r="L30" s="42"/>
      <c r="M30" s="13">
        <v>21</v>
      </c>
      <c r="N30" s="10"/>
      <c r="O30" s="96"/>
      <c r="P30" s="38" t="s">
        <v>63</v>
      </c>
      <c r="Q30" s="94"/>
      <c r="R30" s="94"/>
      <c r="S30" s="94"/>
      <c r="T30" s="159">
        <f t="shared" si="0"/>
        <v>0</v>
      </c>
      <c r="U30" s="157"/>
      <c r="X30" s="109" t="s">
        <v>136</v>
      </c>
      <c r="Y30" s="77">
        <f>IF($Y$19="－","",LOOKUP($Y$19,$M$10:$M$31,$R$10:$R$31))</f>
        <v>2</v>
      </c>
      <c r="Z30" s="77">
        <f>IF($Z$19="－","",LOOKUP($Z$19,$M$10:$M$31,$R$10:$R$31))</f>
        <v>3</v>
      </c>
    </row>
    <row r="31" spans="2:26" ht="13.5" customHeight="1">
      <c r="B31" s="13">
        <v>13</v>
      </c>
      <c r="C31" s="207" t="s">
        <v>66</v>
      </c>
      <c r="D31" s="207"/>
      <c r="E31" s="164">
        <f>+J31</f>
        <v>35</v>
      </c>
      <c r="F31" s="165"/>
      <c r="G31" s="166"/>
      <c r="H31" s="32" t="s">
        <v>80</v>
      </c>
      <c r="I31" s="45" t="s">
        <v>81</v>
      </c>
      <c r="J31" s="162">
        <f>+T33-S33</f>
        <v>35</v>
      </c>
      <c r="K31" s="46" t="s">
        <v>70</v>
      </c>
      <c r="M31" s="13">
        <v>22</v>
      </c>
      <c r="N31" s="10"/>
      <c r="O31" s="96"/>
      <c r="P31" s="38" t="s">
        <v>63</v>
      </c>
      <c r="Q31" s="94"/>
      <c r="R31" s="94"/>
      <c r="S31" s="94"/>
      <c r="T31" s="159">
        <f t="shared" si="0"/>
        <v>0</v>
      </c>
      <c r="U31" s="157"/>
      <c r="X31" s="109" t="s">
        <v>137</v>
      </c>
      <c r="Y31" s="77">
        <f>IF($Y$19="－","",LOOKUP($Y$19,$M$10:$M$31,$S$10:$S$31))</f>
        <v>1</v>
      </c>
      <c r="Z31" s="77">
        <f>IF($Z$19="－","",LOOKUP($Z$19,$M$10:$M$31,$S$10:$S$31))</f>
        <v>2</v>
      </c>
    </row>
    <row r="32" spans="2:26" ht="13.5" customHeight="1">
      <c r="B32" s="13">
        <v>16</v>
      </c>
      <c r="C32" s="207" t="s">
        <v>41</v>
      </c>
      <c r="D32" s="207"/>
      <c r="E32" s="164" t="s">
        <v>99</v>
      </c>
      <c r="F32" s="165"/>
      <c r="G32" s="166"/>
      <c r="H32" s="170" t="s">
        <v>36</v>
      </c>
      <c r="I32" s="171"/>
      <c r="J32" s="36"/>
      <c r="K32" s="33"/>
      <c r="M32" s="13" t="s">
        <v>78</v>
      </c>
      <c r="N32" s="47"/>
      <c r="O32" s="160"/>
      <c r="P32" s="39"/>
      <c r="Q32" s="94"/>
      <c r="R32" s="94"/>
      <c r="S32" s="94"/>
      <c r="T32" s="159">
        <f t="shared" si="0"/>
        <v>0</v>
      </c>
      <c r="U32" s="157"/>
      <c r="X32" s="109" t="s">
        <v>138</v>
      </c>
      <c r="Y32" s="77">
        <f>SUM(Y29:Y31)</f>
        <v>13</v>
      </c>
      <c r="Z32" s="77">
        <f>SUM(Z29:Z31)</f>
        <v>25</v>
      </c>
    </row>
    <row r="33" spans="2:26" ht="13.5" customHeight="1">
      <c r="B33" s="190">
        <v>17</v>
      </c>
      <c r="C33" s="191" t="s">
        <v>42</v>
      </c>
      <c r="D33" s="31" t="s">
        <v>43</v>
      </c>
      <c r="E33" s="172" t="s">
        <v>60</v>
      </c>
      <c r="F33" s="172"/>
      <c r="G33" s="172"/>
      <c r="H33" s="172"/>
      <c r="I33" s="172"/>
      <c r="J33" s="172"/>
      <c r="K33" s="172"/>
      <c r="M33" s="186" t="s">
        <v>79</v>
      </c>
      <c r="N33" s="187"/>
      <c r="O33" s="187"/>
      <c r="P33" s="187"/>
      <c r="Q33" s="161">
        <f>SUM(Q10:Q32)</f>
        <v>30</v>
      </c>
      <c r="R33" s="161">
        <f>SUM(R10:R32)</f>
        <v>5</v>
      </c>
      <c r="S33" s="161">
        <f>SUM(S10:S32)</f>
        <v>3</v>
      </c>
      <c r="T33" s="161">
        <f>SUM(T10:T32)</f>
        <v>38</v>
      </c>
      <c r="U33" s="157"/>
      <c r="X33" s="77"/>
      <c r="Y33" s="77"/>
      <c r="Z33" s="77"/>
    </row>
    <row r="34" spans="2:26" ht="13.5" customHeight="1">
      <c r="B34" s="190"/>
      <c r="C34" s="191"/>
      <c r="D34" s="27" t="s">
        <v>44</v>
      </c>
      <c r="E34" s="173" t="s">
        <v>54</v>
      </c>
      <c r="F34" s="173"/>
      <c r="G34" s="173"/>
      <c r="H34" s="173"/>
      <c r="I34" s="173"/>
      <c r="J34" s="173"/>
      <c r="K34" s="173"/>
      <c r="X34" s="77"/>
      <c r="Y34" s="77"/>
      <c r="Z34" s="77"/>
    </row>
    <row r="35" spans="24:26" ht="13.5" customHeight="1">
      <c r="X35" s="77"/>
      <c r="Y35" s="77"/>
      <c r="Z35" s="77"/>
    </row>
    <row r="36" spans="24:26" ht="13.5" customHeight="1">
      <c r="X36" s="95"/>
      <c r="Y36" s="77"/>
      <c r="Z36" s="77"/>
    </row>
    <row r="37" spans="24:26" ht="13.5" customHeight="1">
      <c r="X37" s="76"/>
      <c r="Y37" s="76">
        <f>+IF(Y36="いる","○","")</f>
      </c>
      <c r="Z37" s="76">
        <f>+IF(Z36="いる","○","")</f>
      </c>
    </row>
    <row r="38" spans="24:26" ht="13.5" customHeight="1">
      <c r="X38" s="76"/>
      <c r="Y38" s="76">
        <f>+IF(Y36="いらない","○","")</f>
      </c>
      <c r="Z38" s="76">
        <f>+IF(Z36="いらない","○","")</f>
      </c>
    </row>
    <row r="39" ht="13.5" customHeight="1">
      <c r="P39" s="15"/>
    </row>
    <row r="40" ht="13.5" customHeight="1">
      <c r="P40" s="15"/>
    </row>
    <row r="41" ht="13.5" customHeight="1">
      <c r="P41" s="15"/>
    </row>
    <row r="42" ht="13.5" customHeight="1">
      <c r="P42" s="15"/>
    </row>
    <row r="43" ht="13.5" customHeight="1">
      <c r="P43" s="15"/>
    </row>
    <row r="44" ht="13.5" customHeight="1">
      <c r="P44" s="15"/>
    </row>
    <row r="45" ht="13.5" customHeight="1">
      <c r="P45" s="15"/>
    </row>
  </sheetData>
  <sheetProtection password="CC71" sheet="1"/>
  <protectedRanges>
    <protectedRange sqref="E13 E14:K15 E16 E17:K18 E19 E20:K23 E24:H25 E28:K29 E33:K34 F7 F9 H7 J7 E30:G32 E26:E27 H9:H12" name="範囲1"/>
    <protectedRange sqref="N32:P32 P31 Q31:S32 P10:S30 N10:N31" name="範囲2"/>
    <protectedRange sqref="Y19:Z20" name="範囲3"/>
    <protectedRange sqref="E12:G12 O10:O31" name="範囲1_1"/>
  </protectedRanges>
  <mergeCells count="59">
    <mergeCell ref="B12:D12"/>
    <mergeCell ref="R8:S8"/>
    <mergeCell ref="B7:D7"/>
    <mergeCell ref="B8:D8"/>
    <mergeCell ref="B9:D9"/>
    <mergeCell ref="Q7:T7"/>
    <mergeCell ref="T8:T9"/>
    <mergeCell ref="O7:O9"/>
    <mergeCell ref="P7:P9"/>
    <mergeCell ref="M7:M9"/>
    <mergeCell ref="C13:C18"/>
    <mergeCell ref="C19:C20"/>
    <mergeCell ref="E18:K18"/>
    <mergeCell ref="N7:N9"/>
    <mergeCell ref="B10:D11"/>
    <mergeCell ref="E12:K12"/>
    <mergeCell ref="B17:B18"/>
    <mergeCell ref="B14:B16"/>
    <mergeCell ref="B19:B20"/>
    <mergeCell ref="E13:G13"/>
    <mergeCell ref="B33:B34"/>
    <mergeCell ref="C28:D28"/>
    <mergeCell ref="C29:D29"/>
    <mergeCell ref="C30:D30"/>
    <mergeCell ref="C32:D32"/>
    <mergeCell ref="C31:D31"/>
    <mergeCell ref="C33:C34"/>
    <mergeCell ref="E16:H16"/>
    <mergeCell ref="E19:H19"/>
    <mergeCell ref="E14:K14"/>
    <mergeCell ref="E15:K15"/>
    <mergeCell ref="E17:K17"/>
    <mergeCell ref="E20:K20"/>
    <mergeCell ref="X7:Z10"/>
    <mergeCell ref="X11:Z13"/>
    <mergeCell ref="X14:Z16"/>
    <mergeCell ref="B26:B27"/>
    <mergeCell ref="C26:C27"/>
    <mergeCell ref="C22:C25"/>
    <mergeCell ref="B22:B25"/>
    <mergeCell ref="E23:K23"/>
    <mergeCell ref="E26:K26"/>
    <mergeCell ref="E25:H25"/>
    <mergeCell ref="E34:K34"/>
    <mergeCell ref="E32:G32"/>
    <mergeCell ref="E30:G30"/>
    <mergeCell ref="E21:K21"/>
    <mergeCell ref="Y17:Z17"/>
    <mergeCell ref="Y21:Y22"/>
    <mergeCell ref="Z21:Z22"/>
    <mergeCell ref="E24:H24"/>
    <mergeCell ref="E22:K22"/>
    <mergeCell ref="M33:P33"/>
    <mergeCell ref="E28:K28"/>
    <mergeCell ref="E31:G31"/>
    <mergeCell ref="E27:H27"/>
    <mergeCell ref="E29:K29"/>
    <mergeCell ref="H32:I32"/>
    <mergeCell ref="E33:K33"/>
  </mergeCells>
  <dataValidations count="10">
    <dataValidation type="list" allowBlank="1" showInputMessage="1" showErrorMessage="1" sqref="Y20:Z20">
      <formula1>"－,追加,訂正"</formula1>
    </dataValidation>
    <dataValidation allowBlank="1" showInputMessage="1" showErrorMessage="1" imeMode="halfAlpha" sqref="J7 H7 F7 E13:G13"/>
    <dataValidation type="list" allowBlank="1" showInputMessage="1" showErrorMessage="1" sqref="H9">
      <formula1>"－,1,2,3,4,5,6,7,8,9,10,11,12,13,14,15,16,17,18,19,20,21,22,23,24,25,26,27,28,29,30,31"</formula1>
    </dataValidation>
    <dataValidation type="list" allowBlank="1" showInputMessage="1" showErrorMessage="1" sqref="F9 H10:H11">
      <formula1>"－,1,2,3,4,5,6,7,8,9,10,11,12"</formula1>
    </dataValidation>
    <dataValidation type="whole" allowBlank="1" showInputMessage="1" showErrorMessage="1" sqref="P32">
      <formula1>0</formula1>
      <formula2>99999999999999</formula2>
    </dataValidation>
    <dataValidation type="whole" allowBlank="1" showInputMessage="1" showErrorMessage="1" prompt="法人番号は半角で13桁入力してください。&#10;個人番号(マイナンバー)は半角で12桁で入力してください。(表示上13桁目に0が入りますが総括表には飛びません。)" error="法人番号は半角で13桁、個人番号(マイナンバー)き半角で12桁で入力してください。" imeMode="off" sqref="E12:K12">
      <formula1>1</formula1>
      <formula2>9999999999999</formula2>
    </dataValidation>
    <dataValidation type="whole" allowBlank="1" showInputMessage="1" showErrorMessage="1" prompt="未提出分の件数を半角で入れてください。提出先の市区町村の件数にプラスされます。" sqref="N32">
      <formula1>0</formula1>
      <formula2>99999999999999</formula2>
    </dataValidation>
    <dataValidation type="list" allowBlank="1" showInputMessage="1" showErrorMessage="1" sqref="Y19:Z19">
      <formula1>$M$10:$M$31</formula1>
    </dataValidation>
    <dataValidation type="list" allowBlank="1" showInputMessage="1" showErrorMessage="1" sqref="P10:P31">
      <formula1>"－,年間分,退職者分"</formula1>
    </dataValidation>
    <dataValidation allowBlank="1" showInputMessage="1" showErrorMessage="1" imeMode="on" sqref="O10:O32"/>
  </dataValidations>
  <printOptions/>
  <pageMargins left="0.3937007874015748" right="0.3937007874015748" top="0.3937007874015748" bottom="0.3937007874015748" header="0.1968503937007874" footer="0.1968503937007874"/>
  <pageSetup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X55"/>
  <sheetViews>
    <sheetView zoomScalePageLayoutView="0" workbookViewId="0" topLeftCell="A1">
      <selection activeCell="A2" sqref="A2"/>
    </sheetView>
  </sheetViews>
  <sheetFormatPr defaultColWidth="2.140625" defaultRowHeight="12"/>
  <cols>
    <col min="1" max="1" width="2.28125" style="9" customWidth="1"/>
    <col min="2" max="2" width="2.28125" style="3" customWidth="1"/>
    <col min="3" max="3" width="3.7109375" style="3" customWidth="1"/>
    <col min="4" max="4" width="4.28125" style="3" customWidth="1"/>
    <col min="5" max="24" width="2.421875" style="3" customWidth="1"/>
    <col min="25" max="26" width="1.421875" style="3" customWidth="1"/>
    <col min="27" max="35" width="2.421875" style="3" customWidth="1"/>
    <col min="36" max="36" width="0.71875" style="9" customWidth="1"/>
    <col min="37" max="38" width="2.57421875" style="3" customWidth="1"/>
    <col min="39" max="39" width="2.28125" style="9" customWidth="1"/>
    <col min="40" max="40" width="2.28125" style="3" customWidth="1"/>
    <col min="41" max="41" width="3.7109375" style="3" customWidth="1"/>
    <col min="42" max="42" width="4.28125" style="3" customWidth="1"/>
    <col min="43" max="62" width="2.421875" style="3" customWidth="1"/>
    <col min="63" max="64" width="1.421875" style="3" customWidth="1"/>
    <col min="65" max="73" width="2.421875" style="3" customWidth="1"/>
    <col min="74" max="74" width="0.71875" style="9" customWidth="1"/>
    <col min="75" max="76" width="2.28125" style="9" customWidth="1"/>
    <col min="77" max="16384" width="2.140625" style="3" customWidth="1"/>
  </cols>
  <sheetData>
    <row r="1" spans="1:76" ht="12">
      <c r="A1" s="54" t="s">
        <v>91</v>
      </c>
      <c r="AM1" s="54"/>
      <c r="BU1" s="98" t="s">
        <v>188</v>
      </c>
      <c r="BW1" s="54"/>
      <c r="BX1" s="54"/>
    </row>
    <row r="3" spans="1:76" s="89" customFormat="1" ht="8.25">
      <c r="A3" s="88"/>
      <c r="R3" s="90"/>
      <c r="T3" s="90"/>
      <c r="U3" s="90"/>
      <c r="V3" s="90"/>
      <c r="Z3" s="91"/>
      <c r="AA3" s="91"/>
      <c r="AB3" s="91"/>
      <c r="AC3" s="91"/>
      <c r="AD3" s="91"/>
      <c r="AE3" s="91"/>
      <c r="AF3" s="91"/>
      <c r="AG3" s="91"/>
      <c r="AH3" s="91"/>
      <c r="AJ3" s="92"/>
      <c r="AK3" s="93"/>
      <c r="AL3" s="93"/>
      <c r="AM3" s="88"/>
      <c r="BD3" s="90"/>
      <c r="BF3" s="90"/>
      <c r="BG3" s="90"/>
      <c r="BH3" s="90"/>
      <c r="BL3" s="91"/>
      <c r="BM3" s="91"/>
      <c r="BN3" s="91"/>
      <c r="BO3" s="91"/>
      <c r="BP3" s="91"/>
      <c r="BQ3" s="91"/>
      <c r="BR3" s="91"/>
      <c r="BS3" s="91"/>
      <c r="BT3" s="91"/>
      <c r="BV3" s="92"/>
      <c r="BW3" s="88"/>
      <c r="BX3" s="88"/>
    </row>
    <row r="4" spans="1:76" ht="21" customHeight="1">
      <c r="A4" s="146"/>
      <c r="B4" s="145" t="str">
        <f>IF('so-data'!$F$8="－","","平成"&amp;'so-data'!$F$8&amp;"年度（"&amp;'so-data'!$F$10&amp;"年分）給与支払報告書（総括表）")</f>
        <v>平成29年度（28年分）給与支払報告書（総括表）</v>
      </c>
      <c r="C4" s="74"/>
      <c r="D4" s="2"/>
      <c r="E4" s="2"/>
      <c r="F4" s="2"/>
      <c r="G4" s="2"/>
      <c r="H4" s="2"/>
      <c r="I4" s="2"/>
      <c r="J4" s="2"/>
      <c r="K4" s="2"/>
      <c r="L4" s="2"/>
      <c r="M4" s="2"/>
      <c r="N4" s="2"/>
      <c r="O4" s="2"/>
      <c r="P4" s="2"/>
      <c r="Q4" s="2"/>
      <c r="AI4" s="86" t="str">
        <f>"平成"&amp;'so-data'!$F$7&amp;"年"&amp;'so-data'!$H$7&amp;"月"&amp;'so-data'!$J$7&amp;"日までに提出してください。"</f>
        <v>平成29年1月31日までに提出してください。</v>
      </c>
      <c r="AJ4" s="85"/>
      <c r="AK4" s="5"/>
      <c r="AL4" s="5"/>
      <c r="AM4" s="146"/>
      <c r="AN4" s="145" t="str">
        <f>IF('so-data'!$F$8="－","","平成"&amp;'so-data'!$F$8&amp;"年度（"&amp;'so-data'!$F$10&amp;"年分）給与支払報告書（総括表）")</f>
        <v>平成29年度（28年分）給与支払報告書（総括表）</v>
      </c>
      <c r="AO4" s="74"/>
      <c r="AP4" s="2"/>
      <c r="AQ4" s="2"/>
      <c r="AR4" s="2"/>
      <c r="AS4" s="2"/>
      <c r="AT4" s="2"/>
      <c r="AU4" s="2"/>
      <c r="AV4" s="2"/>
      <c r="AW4" s="2"/>
      <c r="AX4" s="2"/>
      <c r="AY4" s="2"/>
      <c r="AZ4" s="2"/>
      <c r="BA4" s="2"/>
      <c r="BB4" s="2"/>
      <c r="BC4" s="2"/>
      <c r="BU4" s="86" t="str">
        <f>"平成"&amp;'so-data'!$F$7&amp;"年"&amp;'so-data'!$H$7&amp;"月"&amp;'so-data'!$J$7&amp;"日までに提出してください。"</f>
        <v>平成29年1月31日までに提出してください。</v>
      </c>
      <c r="BV4" s="85"/>
      <c r="BW4" s="84"/>
      <c r="BX4" s="84"/>
    </row>
    <row r="5" spans="1:76" ht="13.5" customHeight="1">
      <c r="A5" s="144"/>
      <c r="B5" s="259" t="s">
        <v>11</v>
      </c>
      <c r="C5" s="259"/>
      <c r="I5" s="61" t="str">
        <f>IF('so-data'!$F$8="－","","平成　"&amp;'so-data'!$F$8&amp;"　年")</f>
        <v>平成　29　年</v>
      </c>
      <c r="J5" s="304">
        <f>IF('so-data'!$F$9="－","",'so-data'!$F$9)</f>
        <v>1</v>
      </c>
      <c r="K5" s="304"/>
      <c r="L5" s="6" t="s">
        <v>0</v>
      </c>
      <c r="M5" s="304">
        <f>IF('so-data'!$H$9="－","",'so-data'!$H$9)</f>
      </c>
      <c r="N5" s="304"/>
      <c r="O5" s="7" t="s">
        <v>12</v>
      </c>
      <c r="R5" s="414" t="s">
        <v>1</v>
      </c>
      <c r="S5" s="414"/>
      <c r="T5" s="414"/>
      <c r="U5" s="414"/>
      <c r="V5" s="414" t="s">
        <v>142</v>
      </c>
      <c r="W5" s="414"/>
      <c r="X5" s="414"/>
      <c r="Y5" s="414"/>
      <c r="Z5" s="414"/>
      <c r="AA5" s="414"/>
      <c r="AB5" s="414"/>
      <c r="AC5" s="414"/>
      <c r="AD5" s="415" t="s">
        <v>143</v>
      </c>
      <c r="AE5" s="415"/>
      <c r="AF5" s="415"/>
      <c r="AG5" s="415"/>
      <c r="AH5" s="415"/>
      <c r="AI5" s="415"/>
      <c r="AJ5" s="85"/>
      <c r="AK5" s="5"/>
      <c r="AL5" s="5"/>
      <c r="AM5" s="144"/>
      <c r="AN5" s="259" t="s">
        <v>11</v>
      </c>
      <c r="AO5" s="259"/>
      <c r="AU5" s="61" t="str">
        <f>IF('so-data'!$F$8="－","","平成　"&amp;'so-data'!$F$8&amp;"　年")</f>
        <v>平成　29　年</v>
      </c>
      <c r="AV5" s="304">
        <f>IF('so-data'!$F$9="－","",'so-data'!$F$9)</f>
        <v>1</v>
      </c>
      <c r="AW5" s="304"/>
      <c r="AX5" s="6" t="s">
        <v>0</v>
      </c>
      <c r="AY5" s="304">
        <f>IF('so-data'!$H$9="－","",'so-data'!$H$9)</f>
      </c>
      <c r="AZ5" s="304"/>
      <c r="BA5" s="7" t="s">
        <v>12</v>
      </c>
      <c r="BD5" s="414" t="s">
        <v>1</v>
      </c>
      <c r="BE5" s="414"/>
      <c r="BF5" s="414"/>
      <c r="BG5" s="414"/>
      <c r="BH5" s="414" t="s">
        <v>142</v>
      </c>
      <c r="BI5" s="414"/>
      <c r="BJ5" s="414"/>
      <c r="BK5" s="414"/>
      <c r="BL5" s="414"/>
      <c r="BM5" s="414"/>
      <c r="BN5" s="414"/>
      <c r="BO5" s="414"/>
      <c r="BP5" s="415" t="s">
        <v>143</v>
      </c>
      <c r="BQ5" s="415"/>
      <c r="BR5" s="415"/>
      <c r="BS5" s="415"/>
      <c r="BT5" s="415"/>
      <c r="BU5" s="415"/>
      <c r="BV5" s="85"/>
      <c r="BW5" s="84"/>
      <c r="BX5" s="84"/>
    </row>
    <row r="6" spans="1:76" ht="18.75" customHeight="1">
      <c r="A6" s="143"/>
      <c r="B6" s="260" t="s">
        <v>124</v>
      </c>
      <c r="C6" s="260"/>
      <c r="D6" s="141"/>
      <c r="E6" s="141"/>
      <c r="F6" s="239" t="str">
        <f>IF('so-data'!$Y$21="","",'so-data'!$Y$21)</f>
        <v>千代田区</v>
      </c>
      <c r="G6" s="239"/>
      <c r="H6" s="239"/>
      <c r="I6" s="239"/>
      <c r="J6" s="239"/>
      <c r="K6" s="239"/>
      <c r="L6" s="142"/>
      <c r="M6" s="261" t="s">
        <v>112</v>
      </c>
      <c r="N6" s="261"/>
      <c r="O6" s="261"/>
      <c r="R6" s="392"/>
      <c r="S6" s="392"/>
      <c r="T6" s="392"/>
      <c r="U6" s="392"/>
      <c r="V6" s="392"/>
      <c r="W6" s="392"/>
      <c r="X6" s="392"/>
      <c r="Y6" s="392"/>
      <c r="Z6" s="392"/>
      <c r="AA6" s="392"/>
      <c r="AB6" s="392"/>
      <c r="AC6" s="392"/>
      <c r="AD6" s="392"/>
      <c r="AE6" s="392"/>
      <c r="AF6" s="392"/>
      <c r="AG6" s="392"/>
      <c r="AH6" s="392"/>
      <c r="AI6" s="392"/>
      <c r="AJ6" s="4"/>
      <c r="AK6" s="5"/>
      <c r="AL6" s="5"/>
      <c r="AM6" s="143"/>
      <c r="AN6" s="260" t="s">
        <v>124</v>
      </c>
      <c r="AO6" s="260"/>
      <c r="AP6" s="141"/>
      <c r="AQ6" s="141"/>
      <c r="AR6" s="239" t="str">
        <f>IF('so-data'!$Z$21="","",'so-data'!$Z$21)</f>
        <v>中央区</v>
      </c>
      <c r="AS6" s="239"/>
      <c r="AT6" s="239"/>
      <c r="AU6" s="239"/>
      <c r="AV6" s="239"/>
      <c r="AW6" s="239"/>
      <c r="AX6" s="142"/>
      <c r="AY6" s="261" t="s">
        <v>112</v>
      </c>
      <c r="AZ6" s="261"/>
      <c r="BA6" s="261"/>
      <c r="BD6" s="392"/>
      <c r="BE6" s="392"/>
      <c r="BF6" s="392"/>
      <c r="BG6" s="392"/>
      <c r="BH6" s="392"/>
      <c r="BI6" s="392"/>
      <c r="BJ6" s="392"/>
      <c r="BK6" s="392"/>
      <c r="BL6" s="392"/>
      <c r="BM6" s="392"/>
      <c r="BN6" s="392"/>
      <c r="BO6" s="392"/>
      <c r="BP6" s="392"/>
      <c r="BQ6" s="392"/>
      <c r="BR6" s="392"/>
      <c r="BS6" s="392"/>
      <c r="BT6" s="392"/>
      <c r="BU6" s="392"/>
      <c r="BV6" s="4"/>
      <c r="BW6" s="75"/>
      <c r="BX6" s="75"/>
    </row>
    <row r="7" spans="1:76" ht="26.25" customHeight="1">
      <c r="A7" s="107"/>
      <c r="B7" s="139">
        <v>1</v>
      </c>
      <c r="C7" s="370" t="s">
        <v>125</v>
      </c>
      <c r="D7" s="371"/>
      <c r="E7" s="127"/>
      <c r="F7" s="128" t="s">
        <v>111</v>
      </c>
      <c r="G7" s="377">
        <f>IF('so-data'!$F$10="－","",'so-data'!$F$10)</f>
        <v>28</v>
      </c>
      <c r="H7" s="377"/>
      <c r="I7" s="129" t="s">
        <v>2</v>
      </c>
      <c r="J7" s="130">
        <f>IF('so-data'!$H$10="－","",'so-data'!$H$10)</f>
        <v>1</v>
      </c>
      <c r="K7" s="131" t="s">
        <v>3</v>
      </c>
      <c r="L7" s="132"/>
      <c r="M7" s="132"/>
      <c r="N7" s="351">
        <f>IF('so-data'!$H$11="－","",'so-data'!$H$11)</f>
        <v>12</v>
      </c>
      <c r="O7" s="351"/>
      <c r="P7" s="131" t="s">
        <v>4</v>
      </c>
      <c r="Q7" s="133"/>
      <c r="R7" s="134"/>
      <c r="S7" s="135">
        <v>10</v>
      </c>
      <c r="T7" s="374" t="s">
        <v>127</v>
      </c>
      <c r="U7" s="374"/>
      <c r="V7" s="374"/>
      <c r="W7" s="375"/>
      <c r="X7" s="350" t="s">
        <v>72</v>
      </c>
      <c r="Y7" s="350"/>
      <c r="Z7" s="350"/>
      <c r="AA7" s="350"/>
      <c r="AB7" s="350"/>
      <c r="AC7" s="350"/>
      <c r="AD7" s="350"/>
      <c r="AE7" s="350" t="s">
        <v>73</v>
      </c>
      <c r="AF7" s="350"/>
      <c r="AG7" s="350"/>
      <c r="AH7" s="350"/>
      <c r="AI7" s="376"/>
      <c r="AJ7" s="4"/>
      <c r="AK7" s="5"/>
      <c r="AL7" s="5"/>
      <c r="AM7" s="107"/>
      <c r="AN7" s="139">
        <v>1</v>
      </c>
      <c r="AO7" s="370" t="s">
        <v>125</v>
      </c>
      <c r="AP7" s="371"/>
      <c r="AQ7" s="127"/>
      <c r="AR7" s="128" t="s">
        <v>89</v>
      </c>
      <c r="AS7" s="377">
        <f>IF('so-data'!$F$10="－","",'so-data'!$F$10)</f>
        <v>28</v>
      </c>
      <c r="AT7" s="377"/>
      <c r="AU7" s="129" t="s">
        <v>2</v>
      </c>
      <c r="AV7" s="130">
        <f>IF('so-data'!$H$10="－","",'so-data'!$H$10)</f>
        <v>1</v>
      </c>
      <c r="AW7" s="131" t="s">
        <v>3</v>
      </c>
      <c r="AX7" s="132"/>
      <c r="AY7" s="132"/>
      <c r="AZ7" s="351">
        <f>IF('so-data'!$H$11="－","",'so-data'!$H$11)</f>
        <v>12</v>
      </c>
      <c r="BA7" s="351"/>
      <c r="BB7" s="131" t="s">
        <v>4</v>
      </c>
      <c r="BC7" s="133"/>
      <c r="BD7" s="134"/>
      <c r="BE7" s="135">
        <v>10</v>
      </c>
      <c r="BF7" s="374" t="s">
        <v>127</v>
      </c>
      <c r="BG7" s="374"/>
      <c r="BH7" s="374"/>
      <c r="BI7" s="375"/>
      <c r="BJ7" s="350" t="s">
        <v>72</v>
      </c>
      <c r="BK7" s="350"/>
      <c r="BL7" s="350"/>
      <c r="BM7" s="350"/>
      <c r="BN7" s="350"/>
      <c r="BO7" s="350"/>
      <c r="BP7" s="350"/>
      <c r="BQ7" s="350" t="s">
        <v>73</v>
      </c>
      <c r="BR7" s="350"/>
      <c r="BS7" s="350"/>
      <c r="BT7" s="350"/>
      <c r="BU7" s="376"/>
      <c r="BV7" s="4"/>
      <c r="BW7" s="75"/>
      <c r="BX7" s="75"/>
    </row>
    <row r="8" spans="1:76" ht="26.25" customHeight="1" thickBot="1">
      <c r="A8" s="107"/>
      <c r="B8" s="140">
        <v>2</v>
      </c>
      <c r="C8" s="372" t="s">
        <v>126</v>
      </c>
      <c r="D8" s="373"/>
      <c r="E8" s="136">
        <f>IF('so-data'!$E$12="","",IF('so-data'!$E$12&lt;1000000000000,"",LEFT((RIGHT('so-data'!$E$12+10000000000000,13)),1)))</f>
      </c>
      <c r="F8" s="126" t="str">
        <f>IF('so-data'!$E$12="","",LEFT((RIGHT('so-data'!$E$12+10000000000000,12)),1))</f>
        <v>1</v>
      </c>
      <c r="G8" s="126" t="str">
        <f>IF('so-data'!$E$12="","",LEFT((RIGHT('so-data'!$E$12+10000000000000,11)),1))</f>
        <v>2</v>
      </c>
      <c r="H8" s="126" t="str">
        <f>IF('so-data'!$E$12="","",LEFT((RIGHT('so-data'!$E$12+10000000000000,10)),1))</f>
        <v>3</v>
      </c>
      <c r="I8" s="126" t="str">
        <f>IF('so-data'!$E$12="","",LEFT((RIGHT('so-data'!$E$12+10000000000000,9)),1))</f>
        <v>4</v>
      </c>
      <c r="J8" s="126" t="str">
        <f>IF('so-data'!$E$12="","",LEFT((RIGHT('so-data'!$E$12+10000000000000,8)),1))</f>
        <v>5</v>
      </c>
      <c r="K8" s="126" t="str">
        <f>IF('so-data'!$E$12="","",LEFT((RIGHT('so-data'!$E$12+10000000000000,7)),1))</f>
        <v>6</v>
      </c>
      <c r="L8" s="126" t="str">
        <f>IF('so-data'!$E$12="","",LEFT((RIGHT('so-data'!$E$12+10000000000000,6)),1))</f>
        <v>7</v>
      </c>
      <c r="M8" s="126" t="str">
        <f>IF('so-data'!$E$12="","",LEFT((RIGHT('so-data'!$E$12+10000000000000,5)),1))</f>
        <v>8</v>
      </c>
      <c r="N8" s="126" t="str">
        <f>IF('so-data'!$E$12="","",LEFT((RIGHT('so-data'!$E$12+10000000000000,4)),1))</f>
        <v>9</v>
      </c>
      <c r="O8" s="126" t="str">
        <f>IF('so-data'!$E$12="","",LEFT((RIGHT('so-data'!$E$12+10000000000000,3)),1))</f>
        <v>0</v>
      </c>
      <c r="P8" s="126" t="str">
        <f>IF('so-data'!$E$12="","",LEFT((RIGHT('so-data'!$E$12+10000000000000,2)),1))</f>
        <v>1</v>
      </c>
      <c r="Q8" s="137" t="str">
        <f>IF('so-data'!$E$12="","",LEFT((RIGHT('so-data'!$E$12+10000000000000,1)),1))</f>
        <v>2</v>
      </c>
      <c r="R8" s="100"/>
      <c r="S8" s="72"/>
      <c r="T8" s="72"/>
      <c r="U8" s="72"/>
      <c r="V8" s="72"/>
      <c r="W8" s="138"/>
      <c r="X8" s="267">
        <v>11</v>
      </c>
      <c r="Y8" s="293" t="s">
        <v>102</v>
      </c>
      <c r="Z8" s="293"/>
      <c r="AA8" s="293"/>
      <c r="AB8" s="293"/>
      <c r="AC8" s="294"/>
      <c r="AD8" s="279" t="str">
        <f>IF('so-data'!$E$28="","",'so-data'!$E$28)</f>
        <v>20日〆25日払</v>
      </c>
      <c r="AE8" s="279"/>
      <c r="AF8" s="279"/>
      <c r="AG8" s="279"/>
      <c r="AH8" s="279"/>
      <c r="AI8" s="279"/>
      <c r="AJ8" s="4"/>
      <c r="AK8" s="5"/>
      <c r="AL8" s="5"/>
      <c r="AM8" s="107"/>
      <c r="AN8" s="140">
        <v>2</v>
      </c>
      <c r="AO8" s="372" t="s">
        <v>126</v>
      </c>
      <c r="AP8" s="373"/>
      <c r="AQ8" s="136">
        <f>IF('so-data'!$E$12="","",IF('so-data'!$E$12&lt;1000000000000,"",LEFT((RIGHT('so-data'!$E$12+10000000000000,13)),1)))</f>
      </c>
      <c r="AR8" s="126" t="str">
        <f>IF('so-data'!$E$12="","",LEFT((RIGHT('so-data'!$E$12+10000000000000,12)),1))</f>
        <v>1</v>
      </c>
      <c r="AS8" s="126" t="str">
        <f>IF('so-data'!$E$12="","",LEFT((RIGHT('so-data'!$E$12+10000000000000,11)),1))</f>
        <v>2</v>
      </c>
      <c r="AT8" s="126" t="str">
        <f>IF('so-data'!$E$12="","",LEFT((RIGHT('so-data'!$E$12+10000000000000,10)),1))</f>
        <v>3</v>
      </c>
      <c r="AU8" s="126" t="str">
        <f>IF('so-data'!$E$12="","",LEFT((RIGHT('so-data'!$E$12+10000000000000,9)),1))</f>
        <v>4</v>
      </c>
      <c r="AV8" s="126" t="str">
        <f>IF('so-data'!$E$12="","",LEFT((RIGHT('so-data'!$E$12+10000000000000,8)),1))</f>
        <v>5</v>
      </c>
      <c r="AW8" s="126" t="str">
        <f>IF('so-data'!$E$12="","",LEFT((RIGHT('so-data'!$E$12+10000000000000,7)),1))</f>
        <v>6</v>
      </c>
      <c r="AX8" s="126" t="str">
        <f>IF('so-data'!$E$12="","",LEFT((RIGHT('so-data'!$E$12+10000000000000,6)),1))</f>
        <v>7</v>
      </c>
      <c r="AY8" s="126" t="str">
        <f>IF('so-data'!$E$12="","",LEFT((RIGHT('so-data'!$E$12+10000000000000,5)),1))</f>
        <v>8</v>
      </c>
      <c r="AZ8" s="126" t="str">
        <f>IF('so-data'!$E$12="","",LEFT((RIGHT('so-data'!$E$12+10000000000000,4)),1))</f>
        <v>9</v>
      </c>
      <c r="BA8" s="126" t="str">
        <f>IF('so-data'!$E$12="","",LEFT((RIGHT('so-data'!$E$12+10000000000000,3)),1))</f>
        <v>0</v>
      </c>
      <c r="BB8" s="126" t="str">
        <f>IF('so-data'!$E$12="","",LEFT((RIGHT('so-data'!$E$12+10000000000000,2)),1))</f>
        <v>1</v>
      </c>
      <c r="BC8" s="137" t="str">
        <f>IF('so-data'!$E$12="","",LEFT((RIGHT('so-data'!$E$12+10000000000000,1)),1))</f>
        <v>2</v>
      </c>
      <c r="BD8" s="100"/>
      <c r="BE8" s="72"/>
      <c r="BF8" s="72"/>
      <c r="BG8" s="72"/>
      <c r="BH8" s="72"/>
      <c r="BI8" s="138"/>
      <c r="BJ8" s="267">
        <v>11</v>
      </c>
      <c r="BK8" s="293" t="s">
        <v>102</v>
      </c>
      <c r="BL8" s="293"/>
      <c r="BM8" s="293"/>
      <c r="BN8" s="293"/>
      <c r="BO8" s="294"/>
      <c r="BP8" s="279" t="str">
        <f>IF('so-data'!$E$28="","",'so-data'!$E$28)</f>
        <v>20日〆25日払</v>
      </c>
      <c r="BQ8" s="279"/>
      <c r="BR8" s="279"/>
      <c r="BS8" s="279"/>
      <c r="BT8" s="279"/>
      <c r="BU8" s="279"/>
      <c r="BV8" s="4"/>
      <c r="BW8" s="83"/>
      <c r="BX8" s="83"/>
    </row>
    <row r="9" spans="1:76" ht="12" customHeight="1">
      <c r="A9" s="83"/>
      <c r="B9" s="265">
        <v>3</v>
      </c>
      <c r="C9" s="262" t="s">
        <v>104</v>
      </c>
      <c r="D9" s="262"/>
      <c r="E9" s="268" t="s">
        <v>7</v>
      </c>
      <c r="F9" s="271">
        <f>IF('so-data'!$E$13="","",'so-data'!$E$13)</f>
        <v>1001234</v>
      </c>
      <c r="G9" s="271"/>
      <c r="H9" s="271"/>
      <c r="I9" s="271"/>
      <c r="J9" s="271"/>
      <c r="K9" s="272"/>
      <c r="L9" s="73" t="s">
        <v>90</v>
      </c>
      <c r="M9" s="72"/>
      <c r="N9" s="72"/>
      <c r="O9" s="72"/>
      <c r="P9" s="72"/>
      <c r="Q9" s="72"/>
      <c r="R9" s="72"/>
      <c r="S9" s="72"/>
      <c r="T9" s="72"/>
      <c r="U9" s="72"/>
      <c r="V9" s="72"/>
      <c r="W9" s="138"/>
      <c r="X9" s="305"/>
      <c r="Y9" s="306"/>
      <c r="Z9" s="306"/>
      <c r="AA9" s="306"/>
      <c r="AB9" s="306"/>
      <c r="AC9" s="307"/>
      <c r="AD9" s="280"/>
      <c r="AE9" s="280"/>
      <c r="AF9" s="280"/>
      <c r="AG9" s="280"/>
      <c r="AH9" s="280"/>
      <c r="AI9" s="280"/>
      <c r="AJ9" s="4"/>
      <c r="AK9" s="5"/>
      <c r="AL9" s="5"/>
      <c r="AM9" s="83"/>
      <c r="AN9" s="265">
        <v>3</v>
      </c>
      <c r="AO9" s="262" t="s">
        <v>104</v>
      </c>
      <c r="AP9" s="262"/>
      <c r="AQ9" s="268" t="s">
        <v>7</v>
      </c>
      <c r="AR9" s="271">
        <f>IF('so-data'!$E$13="","",'so-data'!$E$13)</f>
        <v>1001234</v>
      </c>
      <c r="AS9" s="271"/>
      <c r="AT9" s="271"/>
      <c r="AU9" s="271"/>
      <c r="AV9" s="271"/>
      <c r="AW9" s="272"/>
      <c r="AX9" s="73" t="s">
        <v>90</v>
      </c>
      <c r="AY9" s="72"/>
      <c r="AZ9" s="72"/>
      <c r="BA9" s="72"/>
      <c r="BB9" s="72"/>
      <c r="BC9" s="72"/>
      <c r="BD9" s="72"/>
      <c r="BE9" s="72"/>
      <c r="BF9" s="72"/>
      <c r="BG9" s="72"/>
      <c r="BH9" s="72"/>
      <c r="BI9" s="138"/>
      <c r="BJ9" s="305"/>
      <c r="BK9" s="306"/>
      <c r="BL9" s="306"/>
      <c r="BM9" s="306"/>
      <c r="BN9" s="306"/>
      <c r="BO9" s="307"/>
      <c r="BP9" s="280"/>
      <c r="BQ9" s="280"/>
      <c r="BR9" s="280"/>
      <c r="BS9" s="280"/>
      <c r="BT9" s="280"/>
      <c r="BU9" s="280"/>
      <c r="BV9" s="4"/>
      <c r="BW9" s="8"/>
      <c r="BX9" s="8"/>
    </row>
    <row r="10" spans="1:76" s="120" customFormat="1" ht="9" customHeight="1">
      <c r="A10" s="116"/>
      <c r="B10" s="265"/>
      <c r="C10" s="262"/>
      <c r="D10" s="262"/>
      <c r="E10" s="269"/>
      <c r="F10" s="273"/>
      <c r="G10" s="273"/>
      <c r="H10" s="273"/>
      <c r="I10" s="273"/>
      <c r="J10" s="273"/>
      <c r="K10" s="274"/>
      <c r="L10" s="121"/>
      <c r="M10" s="121"/>
      <c r="N10" s="121"/>
      <c r="O10" s="121"/>
      <c r="P10" s="121"/>
      <c r="Q10" s="121"/>
      <c r="R10" s="121"/>
      <c r="S10" s="121"/>
      <c r="T10" s="121"/>
      <c r="U10" s="121"/>
      <c r="V10" s="121"/>
      <c r="W10" s="122"/>
      <c r="X10" s="266">
        <v>12</v>
      </c>
      <c r="Y10" s="291" t="s">
        <v>101</v>
      </c>
      <c r="Z10" s="291"/>
      <c r="AA10" s="291"/>
      <c r="AB10" s="291"/>
      <c r="AC10" s="292"/>
      <c r="AD10" s="393" t="str">
        <f>IF('so-data'!$E$29="","",'so-data'!$E$29)</f>
        <v>会計事務所と経理の皆さんのお助け業</v>
      </c>
      <c r="AE10" s="394"/>
      <c r="AF10" s="394"/>
      <c r="AG10" s="394"/>
      <c r="AH10" s="394"/>
      <c r="AI10" s="395"/>
      <c r="AJ10" s="117"/>
      <c r="AK10" s="118"/>
      <c r="AL10" s="118"/>
      <c r="AM10" s="116"/>
      <c r="AN10" s="265"/>
      <c r="AO10" s="262"/>
      <c r="AP10" s="262"/>
      <c r="AQ10" s="269"/>
      <c r="AR10" s="273"/>
      <c r="AS10" s="273"/>
      <c r="AT10" s="273"/>
      <c r="AU10" s="273"/>
      <c r="AV10" s="273"/>
      <c r="AW10" s="274"/>
      <c r="AX10" s="121"/>
      <c r="AY10" s="121"/>
      <c r="AZ10" s="121"/>
      <c r="BA10" s="121"/>
      <c r="BB10" s="121"/>
      <c r="BC10" s="121"/>
      <c r="BD10" s="121"/>
      <c r="BE10" s="121"/>
      <c r="BF10" s="121"/>
      <c r="BG10" s="121"/>
      <c r="BH10" s="121"/>
      <c r="BI10" s="122"/>
      <c r="BJ10" s="266">
        <v>12</v>
      </c>
      <c r="BK10" s="291" t="s">
        <v>101</v>
      </c>
      <c r="BL10" s="291"/>
      <c r="BM10" s="291"/>
      <c r="BN10" s="291"/>
      <c r="BO10" s="292"/>
      <c r="BP10" s="393" t="str">
        <f>IF('so-data'!$E$29="","",'so-data'!$E$29)</f>
        <v>会計事務所と経理の皆さんのお助け業</v>
      </c>
      <c r="BQ10" s="394"/>
      <c r="BR10" s="394"/>
      <c r="BS10" s="394"/>
      <c r="BT10" s="394"/>
      <c r="BU10" s="395"/>
      <c r="BV10" s="117"/>
      <c r="BW10" s="119"/>
      <c r="BX10" s="119"/>
    </row>
    <row r="11" spans="1:76" s="120" customFormat="1" ht="9" customHeight="1" thickBot="1">
      <c r="A11" s="116"/>
      <c r="B11" s="265"/>
      <c r="C11" s="262"/>
      <c r="D11" s="262"/>
      <c r="E11" s="270"/>
      <c r="F11" s="275"/>
      <c r="G11" s="275"/>
      <c r="H11" s="275"/>
      <c r="I11" s="275"/>
      <c r="J11" s="275"/>
      <c r="K11" s="276"/>
      <c r="L11" s="123"/>
      <c r="M11" s="123"/>
      <c r="N11" s="123"/>
      <c r="O11" s="123"/>
      <c r="P11" s="123"/>
      <c r="Q11" s="123"/>
      <c r="R11" s="123"/>
      <c r="S11" s="123"/>
      <c r="T11" s="123"/>
      <c r="U11" s="123"/>
      <c r="V11" s="123"/>
      <c r="W11" s="124"/>
      <c r="X11" s="265"/>
      <c r="Y11" s="293"/>
      <c r="Z11" s="293"/>
      <c r="AA11" s="293"/>
      <c r="AB11" s="293"/>
      <c r="AC11" s="294"/>
      <c r="AD11" s="396"/>
      <c r="AE11" s="397"/>
      <c r="AF11" s="397"/>
      <c r="AG11" s="397"/>
      <c r="AH11" s="397"/>
      <c r="AI11" s="398"/>
      <c r="AJ11" s="240"/>
      <c r="AK11" s="118"/>
      <c r="AL11" s="118"/>
      <c r="AM11" s="116"/>
      <c r="AN11" s="265"/>
      <c r="AO11" s="262"/>
      <c r="AP11" s="262"/>
      <c r="AQ11" s="270"/>
      <c r="AR11" s="275"/>
      <c r="AS11" s="275"/>
      <c r="AT11" s="275"/>
      <c r="AU11" s="275"/>
      <c r="AV11" s="275"/>
      <c r="AW11" s="276"/>
      <c r="AX11" s="123"/>
      <c r="AY11" s="123"/>
      <c r="AZ11" s="123"/>
      <c r="BA11" s="123"/>
      <c r="BB11" s="123"/>
      <c r="BC11" s="123"/>
      <c r="BD11" s="123"/>
      <c r="BE11" s="123"/>
      <c r="BF11" s="123"/>
      <c r="BG11" s="123"/>
      <c r="BH11" s="123"/>
      <c r="BI11" s="124"/>
      <c r="BJ11" s="265"/>
      <c r="BK11" s="293"/>
      <c r="BL11" s="293"/>
      <c r="BM11" s="293"/>
      <c r="BN11" s="293"/>
      <c r="BO11" s="294"/>
      <c r="BP11" s="396"/>
      <c r="BQ11" s="397"/>
      <c r="BR11" s="397"/>
      <c r="BS11" s="397"/>
      <c r="BT11" s="397"/>
      <c r="BU11" s="398"/>
      <c r="BV11" s="240"/>
      <c r="BW11" s="119"/>
      <c r="BX11" s="119"/>
    </row>
    <row r="12" spans="1:76" ht="14.25">
      <c r="A12" s="156"/>
      <c r="B12" s="266">
        <v>4</v>
      </c>
      <c r="C12" s="263" t="s">
        <v>13</v>
      </c>
      <c r="D12" s="264"/>
      <c r="E12" s="252" t="str">
        <f>IF('so-data'!$E$14="","",'so-data'!$E$14)</f>
        <v>トウキョウトチヨダクオタスケマチ１－２－３</v>
      </c>
      <c r="F12" s="252"/>
      <c r="G12" s="252"/>
      <c r="H12" s="252"/>
      <c r="I12" s="252"/>
      <c r="J12" s="252"/>
      <c r="K12" s="252"/>
      <c r="L12" s="252"/>
      <c r="M12" s="252"/>
      <c r="N12" s="252"/>
      <c r="O12" s="252"/>
      <c r="P12" s="252"/>
      <c r="Q12" s="252"/>
      <c r="R12" s="252"/>
      <c r="S12" s="252"/>
      <c r="T12" s="252"/>
      <c r="U12" s="252"/>
      <c r="V12" s="252"/>
      <c r="W12" s="253"/>
      <c r="X12" s="267"/>
      <c r="Y12" s="306"/>
      <c r="Z12" s="306"/>
      <c r="AA12" s="306"/>
      <c r="AB12" s="306"/>
      <c r="AC12" s="307"/>
      <c r="AD12" s="399"/>
      <c r="AE12" s="400"/>
      <c r="AF12" s="400"/>
      <c r="AG12" s="400"/>
      <c r="AH12" s="400"/>
      <c r="AI12" s="401"/>
      <c r="AJ12" s="240"/>
      <c r="AK12" s="5"/>
      <c r="AL12" s="5"/>
      <c r="AM12" s="83"/>
      <c r="AN12" s="266">
        <v>4</v>
      </c>
      <c r="AO12" s="263" t="s">
        <v>13</v>
      </c>
      <c r="AP12" s="264"/>
      <c r="AQ12" s="252" t="str">
        <f>IF('so-data'!$E$14="","",'so-data'!$E$14)</f>
        <v>トウキョウトチヨダクオタスケマチ１－２－３</v>
      </c>
      <c r="AR12" s="252"/>
      <c r="AS12" s="252"/>
      <c r="AT12" s="252"/>
      <c r="AU12" s="252"/>
      <c r="AV12" s="252"/>
      <c r="AW12" s="252"/>
      <c r="AX12" s="252"/>
      <c r="AY12" s="252"/>
      <c r="AZ12" s="252"/>
      <c r="BA12" s="252"/>
      <c r="BB12" s="252"/>
      <c r="BC12" s="252"/>
      <c r="BD12" s="252"/>
      <c r="BE12" s="252"/>
      <c r="BF12" s="252"/>
      <c r="BG12" s="252"/>
      <c r="BH12" s="252"/>
      <c r="BI12" s="253"/>
      <c r="BJ12" s="267"/>
      <c r="BK12" s="306"/>
      <c r="BL12" s="306"/>
      <c r="BM12" s="306"/>
      <c r="BN12" s="306"/>
      <c r="BO12" s="307"/>
      <c r="BP12" s="399"/>
      <c r="BQ12" s="400"/>
      <c r="BR12" s="400"/>
      <c r="BS12" s="400"/>
      <c r="BT12" s="400"/>
      <c r="BU12" s="401"/>
      <c r="BV12" s="240"/>
      <c r="BW12" s="8"/>
      <c r="BX12" s="8"/>
    </row>
    <row r="13" spans="1:76" ht="12" customHeight="1">
      <c r="A13" s="83"/>
      <c r="B13" s="265"/>
      <c r="C13" s="247" t="s">
        <v>141</v>
      </c>
      <c r="D13" s="248"/>
      <c r="E13" s="281" t="str">
        <f>IF('so-data'!$E$15="","",'so-data'!$E$15)</f>
        <v>東京都千代田区御助町１－２－３御助ビル４階</v>
      </c>
      <c r="F13" s="281"/>
      <c r="G13" s="281"/>
      <c r="H13" s="281"/>
      <c r="I13" s="281"/>
      <c r="J13" s="281"/>
      <c r="K13" s="281"/>
      <c r="L13" s="281"/>
      <c r="M13" s="281"/>
      <c r="N13" s="281"/>
      <c r="O13" s="281"/>
      <c r="P13" s="281"/>
      <c r="Q13" s="281"/>
      <c r="R13" s="281"/>
      <c r="S13" s="281"/>
      <c r="T13" s="281"/>
      <c r="U13" s="281"/>
      <c r="V13" s="281"/>
      <c r="W13" s="282"/>
      <c r="X13" s="265">
        <v>13</v>
      </c>
      <c r="Y13" s="293" t="s">
        <v>100</v>
      </c>
      <c r="Z13" s="293"/>
      <c r="AA13" s="293"/>
      <c r="AB13" s="293"/>
      <c r="AC13" s="293"/>
      <c r="AD13" s="402">
        <f>IF('so-data'!$E$30="","",'so-data'!$E$30)</f>
        <v>2</v>
      </c>
      <c r="AE13" s="403"/>
      <c r="AF13" s="403"/>
      <c r="AG13" s="403"/>
      <c r="AH13" s="403"/>
      <c r="AI13" s="153"/>
      <c r="AJ13" s="240"/>
      <c r="AK13" s="5"/>
      <c r="AL13" s="5"/>
      <c r="AM13" s="83"/>
      <c r="AN13" s="265"/>
      <c r="AO13" s="247" t="s">
        <v>141</v>
      </c>
      <c r="AP13" s="248"/>
      <c r="AQ13" s="281" t="str">
        <f>IF('so-data'!$E$15="","",'so-data'!$E$15)</f>
        <v>東京都千代田区御助町１－２－３御助ビル４階</v>
      </c>
      <c r="AR13" s="281"/>
      <c r="AS13" s="281"/>
      <c r="AT13" s="281"/>
      <c r="AU13" s="281"/>
      <c r="AV13" s="281"/>
      <c r="AW13" s="281"/>
      <c r="AX13" s="281"/>
      <c r="AY13" s="281"/>
      <c r="AZ13" s="281"/>
      <c r="BA13" s="281"/>
      <c r="BB13" s="281"/>
      <c r="BC13" s="281"/>
      <c r="BD13" s="281"/>
      <c r="BE13" s="281"/>
      <c r="BF13" s="281"/>
      <c r="BG13" s="281"/>
      <c r="BH13" s="281"/>
      <c r="BI13" s="282"/>
      <c r="BJ13" s="265">
        <v>13</v>
      </c>
      <c r="BK13" s="293" t="s">
        <v>100</v>
      </c>
      <c r="BL13" s="293"/>
      <c r="BM13" s="293"/>
      <c r="BN13" s="293"/>
      <c r="BO13" s="293"/>
      <c r="BP13" s="402">
        <f>IF('so-data'!$E$30="","",'so-data'!$E$30)</f>
        <v>2</v>
      </c>
      <c r="BQ13" s="403"/>
      <c r="BR13" s="403"/>
      <c r="BS13" s="403"/>
      <c r="BT13" s="403"/>
      <c r="BU13" s="153"/>
      <c r="BV13" s="240"/>
      <c r="BW13" s="8"/>
      <c r="BX13" s="8"/>
    </row>
    <row r="14" spans="1:76" s="120" customFormat="1" ht="9" customHeight="1">
      <c r="A14" s="116"/>
      <c r="B14" s="265"/>
      <c r="C14" s="249"/>
      <c r="D14" s="248"/>
      <c r="E14" s="283"/>
      <c r="F14" s="283"/>
      <c r="G14" s="283"/>
      <c r="H14" s="283"/>
      <c r="I14" s="283"/>
      <c r="J14" s="283"/>
      <c r="K14" s="283"/>
      <c r="L14" s="283"/>
      <c r="M14" s="283"/>
      <c r="N14" s="283"/>
      <c r="O14" s="283"/>
      <c r="P14" s="283"/>
      <c r="Q14" s="283"/>
      <c r="R14" s="283"/>
      <c r="S14" s="283"/>
      <c r="T14" s="283"/>
      <c r="U14" s="283"/>
      <c r="V14" s="283"/>
      <c r="W14" s="284"/>
      <c r="X14" s="265"/>
      <c r="Y14" s="293"/>
      <c r="Z14" s="293"/>
      <c r="AA14" s="293"/>
      <c r="AB14" s="293"/>
      <c r="AC14" s="293"/>
      <c r="AD14" s="404"/>
      <c r="AE14" s="405"/>
      <c r="AF14" s="405"/>
      <c r="AG14" s="405"/>
      <c r="AH14" s="405"/>
      <c r="AI14" s="154"/>
      <c r="AJ14" s="240"/>
      <c r="AK14" s="118"/>
      <c r="AL14" s="118"/>
      <c r="AM14" s="116"/>
      <c r="AN14" s="265"/>
      <c r="AO14" s="249"/>
      <c r="AP14" s="248"/>
      <c r="AQ14" s="283"/>
      <c r="AR14" s="283"/>
      <c r="AS14" s="283"/>
      <c r="AT14" s="283"/>
      <c r="AU14" s="283"/>
      <c r="AV14" s="283"/>
      <c r="AW14" s="283"/>
      <c r="AX14" s="283"/>
      <c r="AY14" s="283"/>
      <c r="AZ14" s="283"/>
      <c r="BA14" s="283"/>
      <c r="BB14" s="283"/>
      <c r="BC14" s="283"/>
      <c r="BD14" s="283"/>
      <c r="BE14" s="283"/>
      <c r="BF14" s="283"/>
      <c r="BG14" s="283"/>
      <c r="BH14" s="283"/>
      <c r="BI14" s="284"/>
      <c r="BJ14" s="265"/>
      <c r="BK14" s="293"/>
      <c r="BL14" s="293"/>
      <c r="BM14" s="293"/>
      <c r="BN14" s="293"/>
      <c r="BO14" s="293"/>
      <c r="BP14" s="404"/>
      <c r="BQ14" s="405"/>
      <c r="BR14" s="405"/>
      <c r="BS14" s="405"/>
      <c r="BT14" s="405"/>
      <c r="BU14" s="154"/>
      <c r="BV14" s="240"/>
      <c r="BW14" s="119"/>
      <c r="BX14" s="119"/>
    </row>
    <row r="15" spans="1:76" s="120" customFormat="1" ht="9" customHeight="1">
      <c r="A15" s="116"/>
      <c r="B15" s="265"/>
      <c r="C15" s="249"/>
      <c r="D15" s="248"/>
      <c r="E15" s="283"/>
      <c r="F15" s="283"/>
      <c r="G15" s="283"/>
      <c r="H15" s="283"/>
      <c r="I15" s="283"/>
      <c r="J15" s="283"/>
      <c r="K15" s="283"/>
      <c r="L15" s="283"/>
      <c r="M15" s="283"/>
      <c r="N15" s="283"/>
      <c r="O15" s="283"/>
      <c r="P15" s="283"/>
      <c r="Q15" s="283"/>
      <c r="R15" s="283"/>
      <c r="S15" s="283"/>
      <c r="T15" s="283"/>
      <c r="U15" s="283"/>
      <c r="V15" s="283"/>
      <c r="W15" s="284"/>
      <c r="X15" s="267"/>
      <c r="Y15" s="306"/>
      <c r="Z15" s="306"/>
      <c r="AA15" s="306"/>
      <c r="AB15" s="306"/>
      <c r="AC15" s="306"/>
      <c r="AD15" s="406"/>
      <c r="AE15" s="407"/>
      <c r="AF15" s="407"/>
      <c r="AG15" s="407"/>
      <c r="AH15" s="407"/>
      <c r="AI15" s="155"/>
      <c r="AJ15" s="117"/>
      <c r="AK15" s="118"/>
      <c r="AL15" s="118"/>
      <c r="AM15" s="116"/>
      <c r="AN15" s="265"/>
      <c r="AO15" s="249"/>
      <c r="AP15" s="248"/>
      <c r="AQ15" s="283"/>
      <c r="AR15" s="283"/>
      <c r="AS15" s="283"/>
      <c r="AT15" s="283"/>
      <c r="AU15" s="283"/>
      <c r="AV15" s="283"/>
      <c r="AW15" s="283"/>
      <c r="AX15" s="283"/>
      <c r="AY15" s="283"/>
      <c r="AZ15" s="283"/>
      <c r="BA15" s="283"/>
      <c r="BB15" s="283"/>
      <c r="BC15" s="283"/>
      <c r="BD15" s="283"/>
      <c r="BE15" s="283"/>
      <c r="BF15" s="283"/>
      <c r="BG15" s="283"/>
      <c r="BH15" s="283"/>
      <c r="BI15" s="284"/>
      <c r="BJ15" s="267"/>
      <c r="BK15" s="306"/>
      <c r="BL15" s="306"/>
      <c r="BM15" s="306"/>
      <c r="BN15" s="306"/>
      <c r="BO15" s="306"/>
      <c r="BP15" s="406"/>
      <c r="BQ15" s="407"/>
      <c r="BR15" s="407"/>
      <c r="BS15" s="407"/>
      <c r="BT15" s="407"/>
      <c r="BU15" s="155"/>
      <c r="BV15" s="117"/>
      <c r="BW15" s="125"/>
      <c r="BX15" s="125"/>
    </row>
    <row r="16" spans="1:76" ht="12" customHeight="1">
      <c r="A16" s="83"/>
      <c r="B16" s="267"/>
      <c r="C16" s="250"/>
      <c r="D16" s="251"/>
      <c r="E16" s="254" t="s">
        <v>8</v>
      </c>
      <c r="F16" s="254"/>
      <c r="G16" s="254"/>
      <c r="H16" s="255" t="str">
        <f>IF('so-data'!$E$16="","",'so-data'!$E$16)</f>
        <v>０３－１２３４－５６７８</v>
      </c>
      <c r="I16" s="255"/>
      <c r="J16" s="255"/>
      <c r="K16" s="255"/>
      <c r="L16" s="255"/>
      <c r="M16" s="255"/>
      <c r="N16" s="255"/>
      <c r="O16" s="255"/>
      <c r="P16" s="255"/>
      <c r="Q16" s="255"/>
      <c r="W16" s="37"/>
      <c r="X16" s="305">
        <v>14</v>
      </c>
      <c r="Y16" s="291" t="s">
        <v>103</v>
      </c>
      <c r="Z16" s="291"/>
      <c r="AA16" s="291"/>
      <c r="AB16" s="291"/>
      <c r="AC16" s="292"/>
      <c r="AD16" s="308">
        <f>IF('so-data'!$E$31="","",'so-data'!$E$31)</f>
        <v>35</v>
      </c>
      <c r="AE16" s="309"/>
      <c r="AF16" s="309"/>
      <c r="AG16" s="309"/>
      <c r="AH16" s="309"/>
      <c r="AI16" s="340" t="s">
        <v>9</v>
      </c>
      <c r="AJ16" s="4"/>
      <c r="AK16" s="5"/>
      <c r="AL16" s="5"/>
      <c r="AM16" s="83"/>
      <c r="AN16" s="267"/>
      <c r="AO16" s="250"/>
      <c r="AP16" s="251"/>
      <c r="AQ16" s="254" t="s">
        <v>8</v>
      </c>
      <c r="AR16" s="254"/>
      <c r="AS16" s="254"/>
      <c r="AT16" s="255" t="str">
        <f>IF('so-data'!$E$16="","",'so-data'!$E$16)</f>
        <v>０３－１２３４－５６７８</v>
      </c>
      <c r="AU16" s="255"/>
      <c r="AV16" s="255"/>
      <c r="AW16" s="255"/>
      <c r="AX16" s="255"/>
      <c r="AY16" s="255"/>
      <c r="AZ16" s="255"/>
      <c r="BA16" s="255"/>
      <c r="BB16" s="255"/>
      <c r="BC16" s="255"/>
      <c r="BI16" s="37"/>
      <c r="BJ16" s="305">
        <v>14</v>
      </c>
      <c r="BK16" s="291" t="s">
        <v>103</v>
      </c>
      <c r="BL16" s="291"/>
      <c r="BM16" s="291"/>
      <c r="BN16" s="291"/>
      <c r="BO16" s="292"/>
      <c r="BP16" s="308">
        <f>IF('so-data'!$E$31="","",'so-data'!$E$31)</f>
        <v>35</v>
      </c>
      <c r="BQ16" s="309"/>
      <c r="BR16" s="309"/>
      <c r="BS16" s="309"/>
      <c r="BT16" s="309"/>
      <c r="BU16" s="340" t="s">
        <v>9</v>
      </c>
      <c r="BV16" s="4"/>
      <c r="BW16" s="1"/>
      <c r="BX16" s="1"/>
    </row>
    <row r="17" spans="1:76" s="120" customFormat="1" ht="9" customHeight="1">
      <c r="A17" s="116"/>
      <c r="B17" s="266">
        <v>5</v>
      </c>
      <c r="C17" s="241" t="s">
        <v>13</v>
      </c>
      <c r="D17" s="242"/>
      <c r="E17" s="314" t="str">
        <f>IF('so-data'!$E$17="","",'so-data'!$E$17)</f>
        <v>カブシキガイシャ　レスキュー　レンジャーズ</v>
      </c>
      <c r="F17" s="314"/>
      <c r="G17" s="314"/>
      <c r="H17" s="314"/>
      <c r="I17" s="314"/>
      <c r="J17" s="314"/>
      <c r="K17" s="314"/>
      <c r="L17" s="314"/>
      <c r="M17" s="314"/>
      <c r="N17" s="314"/>
      <c r="O17" s="314"/>
      <c r="P17" s="314"/>
      <c r="Q17" s="314"/>
      <c r="R17" s="314"/>
      <c r="S17" s="314"/>
      <c r="T17" s="314"/>
      <c r="U17" s="314"/>
      <c r="V17" s="314"/>
      <c r="W17" s="314"/>
      <c r="X17" s="305"/>
      <c r="Y17" s="293"/>
      <c r="Z17" s="293"/>
      <c r="AA17" s="293"/>
      <c r="AB17" s="293"/>
      <c r="AC17" s="294"/>
      <c r="AD17" s="310"/>
      <c r="AE17" s="311"/>
      <c r="AF17" s="311"/>
      <c r="AG17" s="311"/>
      <c r="AH17" s="311"/>
      <c r="AI17" s="341"/>
      <c r="AJ17" s="117"/>
      <c r="AK17" s="118"/>
      <c r="AL17" s="118"/>
      <c r="AM17" s="116"/>
      <c r="AN17" s="266">
        <v>5</v>
      </c>
      <c r="AO17" s="241" t="s">
        <v>13</v>
      </c>
      <c r="AP17" s="242"/>
      <c r="AQ17" s="314" t="str">
        <f>IF('so-data'!$E$17="","",'so-data'!$E$17)</f>
        <v>カブシキガイシャ　レスキュー　レンジャーズ</v>
      </c>
      <c r="AR17" s="314"/>
      <c r="AS17" s="314"/>
      <c r="AT17" s="314"/>
      <c r="AU17" s="314"/>
      <c r="AV17" s="314"/>
      <c r="AW17" s="314"/>
      <c r="AX17" s="314"/>
      <c r="AY17" s="314"/>
      <c r="AZ17" s="314"/>
      <c r="BA17" s="314"/>
      <c r="BB17" s="314"/>
      <c r="BC17" s="314"/>
      <c r="BD17" s="314"/>
      <c r="BE17" s="314"/>
      <c r="BF17" s="314"/>
      <c r="BG17" s="314"/>
      <c r="BH17" s="314"/>
      <c r="BI17" s="314"/>
      <c r="BJ17" s="305"/>
      <c r="BK17" s="293"/>
      <c r="BL17" s="293"/>
      <c r="BM17" s="293"/>
      <c r="BN17" s="293"/>
      <c r="BO17" s="294"/>
      <c r="BP17" s="310"/>
      <c r="BQ17" s="311"/>
      <c r="BR17" s="311"/>
      <c r="BS17" s="311"/>
      <c r="BT17" s="311"/>
      <c r="BU17" s="341"/>
      <c r="BV17" s="117"/>
      <c r="BW17" s="119"/>
      <c r="BX17" s="119"/>
    </row>
    <row r="18" spans="1:76" s="120" customFormat="1" ht="9" customHeight="1">
      <c r="A18" s="116"/>
      <c r="B18" s="265"/>
      <c r="C18" s="243"/>
      <c r="D18" s="244"/>
      <c r="E18" s="252"/>
      <c r="F18" s="252"/>
      <c r="G18" s="252"/>
      <c r="H18" s="252"/>
      <c r="I18" s="252"/>
      <c r="J18" s="252"/>
      <c r="K18" s="252"/>
      <c r="L18" s="252"/>
      <c r="M18" s="252"/>
      <c r="N18" s="252"/>
      <c r="O18" s="252"/>
      <c r="P18" s="252"/>
      <c r="Q18" s="252"/>
      <c r="R18" s="252"/>
      <c r="S18" s="252"/>
      <c r="T18" s="252"/>
      <c r="U18" s="252"/>
      <c r="V18" s="252"/>
      <c r="W18" s="252"/>
      <c r="X18" s="266"/>
      <c r="Y18" s="293"/>
      <c r="Z18" s="293"/>
      <c r="AA18" s="293"/>
      <c r="AB18" s="293"/>
      <c r="AC18" s="294"/>
      <c r="AD18" s="312"/>
      <c r="AE18" s="313"/>
      <c r="AF18" s="313"/>
      <c r="AG18" s="313"/>
      <c r="AH18" s="313"/>
      <c r="AI18" s="342"/>
      <c r="AJ18" s="117"/>
      <c r="AK18" s="118"/>
      <c r="AL18" s="118"/>
      <c r="AM18" s="116"/>
      <c r="AN18" s="265"/>
      <c r="AO18" s="243"/>
      <c r="AP18" s="244"/>
      <c r="AQ18" s="252"/>
      <c r="AR18" s="252"/>
      <c r="AS18" s="252"/>
      <c r="AT18" s="252"/>
      <c r="AU18" s="252"/>
      <c r="AV18" s="252"/>
      <c r="AW18" s="252"/>
      <c r="AX18" s="252"/>
      <c r="AY18" s="252"/>
      <c r="AZ18" s="252"/>
      <c r="BA18" s="252"/>
      <c r="BB18" s="252"/>
      <c r="BC18" s="252"/>
      <c r="BD18" s="252"/>
      <c r="BE18" s="252"/>
      <c r="BF18" s="252"/>
      <c r="BG18" s="252"/>
      <c r="BH18" s="252"/>
      <c r="BI18" s="252"/>
      <c r="BJ18" s="266"/>
      <c r="BK18" s="293"/>
      <c r="BL18" s="293"/>
      <c r="BM18" s="293"/>
      <c r="BN18" s="293"/>
      <c r="BO18" s="294"/>
      <c r="BP18" s="312"/>
      <c r="BQ18" s="313"/>
      <c r="BR18" s="313"/>
      <c r="BS18" s="313"/>
      <c r="BT18" s="313"/>
      <c r="BU18" s="342"/>
      <c r="BV18" s="117"/>
      <c r="BW18" s="119"/>
      <c r="BX18" s="119"/>
    </row>
    <row r="19" spans="2:74" ht="11.25" customHeight="1">
      <c r="B19" s="265"/>
      <c r="C19" s="247" t="s">
        <v>106</v>
      </c>
      <c r="D19" s="256"/>
      <c r="E19" s="286" t="str">
        <f>IF('so-data'!$E$18="","",'so-data'!$E$18)</f>
        <v>株式会社ＲＥＳＣＵＥ ＲＡＮＧＥＲＳ</v>
      </c>
      <c r="F19" s="286"/>
      <c r="G19" s="286"/>
      <c r="H19" s="286"/>
      <c r="I19" s="286"/>
      <c r="J19" s="286"/>
      <c r="K19" s="286"/>
      <c r="L19" s="286"/>
      <c r="M19" s="286"/>
      <c r="N19" s="286"/>
      <c r="O19" s="286"/>
      <c r="P19" s="286"/>
      <c r="Q19" s="286"/>
      <c r="R19" s="286"/>
      <c r="S19" s="286"/>
      <c r="T19" s="286"/>
      <c r="U19" s="286"/>
      <c r="V19" s="286"/>
      <c r="W19" s="286"/>
      <c r="X19" s="266">
        <v>15</v>
      </c>
      <c r="Y19" s="291" t="s">
        <v>128</v>
      </c>
      <c r="Z19" s="291"/>
      <c r="AA19" s="291"/>
      <c r="AB19" s="291"/>
      <c r="AC19" s="292"/>
      <c r="AD19" s="300">
        <f>IF('so-data'!$Y$32=0,"",'so-data'!$Y$32)</f>
        <v>13</v>
      </c>
      <c r="AE19" s="301"/>
      <c r="AF19" s="301"/>
      <c r="AG19" s="301"/>
      <c r="AH19" s="301"/>
      <c r="AI19" s="343" t="s">
        <v>9</v>
      </c>
      <c r="AJ19" s="4"/>
      <c r="AK19" s="5"/>
      <c r="AL19" s="5"/>
      <c r="AN19" s="265"/>
      <c r="AO19" s="247" t="s">
        <v>106</v>
      </c>
      <c r="AP19" s="256"/>
      <c r="AQ19" s="286" t="str">
        <f>IF('so-data'!$E$18="","",'so-data'!$E$18)</f>
        <v>株式会社ＲＥＳＣＵＥ ＲＡＮＧＥＲＳ</v>
      </c>
      <c r="AR19" s="286"/>
      <c r="AS19" s="286"/>
      <c r="AT19" s="286"/>
      <c r="AU19" s="286"/>
      <c r="AV19" s="286"/>
      <c r="AW19" s="286"/>
      <c r="AX19" s="286"/>
      <c r="AY19" s="286"/>
      <c r="AZ19" s="286"/>
      <c r="BA19" s="286"/>
      <c r="BB19" s="286"/>
      <c r="BC19" s="286"/>
      <c r="BD19" s="286"/>
      <c r="BE19" s="286"/>
      <c r="BF19" s="286"/>
      <c r="BG19" s="286"/>
      <c r="BH19" s="286"/>
      <c r="BI19" s="286"/>
      <c r="BJ19" s="266">
        <v>15</v>
      </c>
      <c r="BK19" s="291" t="s">
        <v>128</v>
      </c>
      <c r="BL19" s="291"/>
      <c r="BM19" s="291"/>
      <c r="BN19" s="291"/>
      <c r="BO19" s="292"/>
      <c r="BP19" s="300">
        <f>IF('so-data'!$Z$32=0,"",'so-data'!$Z$32)</f>
        <v>25</v>
      </c>
      <c r="BQ19" s="301"/>
      <c r="BR19" s="301"/>
      <c r="BS19" s="301"/>
      <c r="BT19" s="301"/>
      <c r="BU19" s="343" t="s">
        <v>9</v>
      </c>
      <c r="BV19" s="4"/>
    </row>
    <row r="20" spans="2:74" ht="10.5" customHeight="1">
      <c r="B20" s="265"/>
      <c r="C20" s="247"/>
      <c r="D20" s="256"/>
      <c r="E20" s="288"/>
      <c r="F20" s="288"/>
      <c r="G20" s="288"/>
      <c r="H20" s="288"/>
      <c r="I20" s="288"/>
      <c r="J20" s="288"/>
      <c r="K20" s="288"/>
      <c r="L20" s="288"/>
      <c r="M20" s="288"/>
      <c r="N20" s="288"/>
      <c r="O20" s="288"/>
      <c r="P20" s="288"/>
      <c r="Q20" s="288"/>
      <c r="R20" s="288"/>
      <c r="S20" s="288"/>
      <c r="T20" s="288"/>
      <c r="U20" s="288"/>
      <c r="V20" s="288"/>
      <c r="W20" s="288"/>
      <c r="X20" s="265"/>
      <c r="Y20" s="293"/>
      <c r="Z20" s="293"/>
      <c r="AA20" s="293"/>
      <c r="AB20" s="293"/>
      <c r="AC20" s="294"/>
      <c r="AD20" s="300"/>
      <c r="AE20" s="301"/>
      <c r="AF20" s="301"/>
      <c r="AG20" s="301"/>
      <c r="AH20" s="301"/>
      <c r="AI20" s="343"/>
      <c r="AJ20" s="4"/>
      <c r="AK20" s="5"/>
      <c r="AL20" s="5"/>
      <c r="AN20" s="265"/>
      <c r="AO20" s="247"/>
      <c r="AP20" s="256"/>
      <c r="AQ20" s="288"/>
      <c r="AR20" s="288"/>
      <c r="AS20" s="288"/>
      <c r="AT20" s="288"/>
      <c r="AU20" s="288"/>
      <c r="AV20" s="288"/>
      <c r="AW20" s="288"/>
      <c r="AX20" s="288"/>
      <c r="AY20" s="288"/>
      <c r="AZ20" s="288"/>
      <c r="BA20" s="288"/>
      <c r="BB20" s="288"/>
      <c r="BC20" s="288"/>
      <c r="BD20" s="288"/>
      <c r="BE20" s="288"/>
      <c r="BF20" s="288"/>
      <c r="BG20" s="288"/>
      <c r="BH20" s="288"/>
      <c r="BI20" s="288"/>
      <c r="BJ20" s="265"/>
      <c r="BK20" s="293"/>
      <c r="BL20" s="293"/>
      <c r="BM20" s="293"/>
      <c r="BN20" s="293"/>
      <c r="BO20" s="294"/>
      <c r="BP20" s="300"/>
      <c r="BQ20" s="301"/>
      <c r="BR20" s="301"/>
      <c r="BS20" s="301"/>
      <c r="BT20" s="301"/>
      <c r="BU20" s="343"/>
      <c r="BV20" s="4"/>
    </row>
    <row r="21" spans="2:74" ht="10.5" customHeight="1">
      <c r="B21" s="265"/>
      <c r="C21" s="247"/>
      <c r="D21" s="256"/>
      <c r="E21" s="288"/>
      <c r="F21" s="288"/>
      <c r="G21" s="288"/>
      <c r="H21" s="288"/>
      <c r="I21" s="288"/>
      <c r="J21" s="288"/>
      <c r="K21" s="288"/>
      <c r="L21" s="288"/>
      <c r="M21" s="288"/>
      <c r="N21" s="288"/>
      <c r="O21" s="288"/>
      <c r="P21" s="288"/>
      <c r="Q21" s="288"/>
      <c r="R21" s="288"/>
      <c r="S21" s="288"/>
      <c r="T21" s="288"/>
      <c r="U21" s="288"/>
      <c r="V21" s="288"/>
      <c r="W21" s="288"/>
      <c r="X21" s="147"/>
      <c r="Y21" s="306"/>
      <c r="Z21" s="306"/>
      <c r="AA21" s="306"/>
      <c r="AB21" s="306"/>
      <c r="AC21" s="307"/>
      <c r="AD21" s="300"/>
      <c r="AE21" s="301"/>
      <c r="AF21" s="301"/>
      <c r="AG21" s="301"/>
      <c r="AH21" s="301"/>
      <c r="AI21" s="343"/>
      <c r="AJ21" s="4"/>
      <c r="AK21" s="5"/>
      <c r="AL21" s="5"/>
      <c r="AN21" s="265"/>
      <c r="AO21" s="247"/>
      <c r="AP21" s="256"/>
      <c r="AQ21" s="288"/>
      <c r="AR21" s="288"/>
      <c r="AS21" s="288"/>
      <c r="AT21" s="288"/>
      <c r="AU21" s="288"/>
      <c r="AV21" s="288"/>
      <c r="AW21" s="288"/>
      <c r="AX21" s="288"/>
      <c r="AY21" s="288"/>
      <c r="AZ21" s="288"/>
      <c r="BA21" s="288"/>
      <c r="BB21" s="288"/>
      <c r="BC21" s="288"/>
      <c r="BD21" s="288"/>
      <c r="BE21" s="288"/>
      <c r="BF21" s="288"/>
      <c r="BG21" s="288"/>
      <c r="BH21" s="288"/>
      <c r="BI21" s="288"/>
      <c r="BJ21" s="147"/>
      <c r="BK21" s="306"/>
      <c r="BL21" s="306"/>
      <c r="BM21" s="306"/>
      <c r="BN21" s="306"/>
      <c r="BO21" s="307"/>
      <c r="BP21" s="300"/>
      <c r="BQ21" s="301"/>
      <c r="BR21" s="301"/>
      <c r="BS21" s="301"/>
      <c r="BT21" s="301"/>
      <c r="BU21" s="343"/>
      <c r="BV21" s="4"/>
    </row>
    <row r="22" spans="2:74" ht="11.25" customHeight="1">
      <c r="B22" s="267"/>
      <c r="C22" s="257"/>
      <c r="D22" s="258"/>
      <c r="E22" s="290"/>
      <c r="F22" s="290"/>
      <c r="G22" s="290"/>
      <c r="H22" s="290"/>
      <c r="I22" s="290"/>
      <c r="J22" s="290"/>
      <c r="K22" s="290"/>
      <c r="L22" s="290"/>
      <c r="M22" s="290"/>
      <c r="N22" s="290"/>
      <c r="O22" s="290"/>
      <c r="P22" s="290"/>
      <c r="Q22" s="290"/>
      <c r="R22" s="290"/>
      <c r="S22" s="290"/>
      <c r="T22" s="290"/>
      <c r="U22" s="290"/>
      <c r="V22" s="290"/>
      <c r="W22" s="290"/>
      <c r="X22" s="266">
        <v>16</v>
      </c>
      <c r="Y22" s="291" t="s">
        <v>129</v>
      </c>
      <c r="Z22" s="291"/>
      <c r="AA22" s="291"/>
      <c r="AB22" s="291"/>
      <c r="AC22" s="292"/>
      <c r="AD22" s="298">
        <f>IF('so-data'!$Y$31=0,"",'so-data'!$Y$31)</f>
        <v>1</v>
      </c>
      <c r="AE22" s="299"/>
      <c r="AF22" s="299"/>
      <c r="AG22" s="299"/>
      <c r="AH22" s="299"/>
      <c r="AI22" s="295" t="s">
        <v>9</v>
      </c>
      <c r="AJ22" s="4"/>
      <c r="AK22" s="5"/>
      <c r="AL22" s="5"/>
      <c r="AN22" s="267"/>
      <c r="AO22" s="257"/>
      <c r="AP22" s="258"/>
      <c r="AQ22" s="290"/>
      <c r="AR22" s="290"/>
      <c r="AS22" s="290"/>
      <c r="AT22" s="290"/>
      <c r="AU22" s="290"/>
      <c r="AV22" s="290"/>
      <c r="AW22" s="290"/>
      <c r="AX22" s="290"/>
      <c r="AY22" s="290"/>
      <c r="AZ22" s="290"/>
      <c r="BA22" s="290"/>
      <c r="BB22" s="290"/>
      <c r="BC22" s="290"/>
      <c r="BD22" s="290"/>
      <c r="BE22" s="290"/>
      <c r="BF22" s="290"/>
      <c r="BG22" s="290"/>
      <c r="BH22" s="290"/>
      <c r="BI22" s="290"/>
      <c r="BJ22" s="266">
        <v>16</v>
      </c>
      <c r="BK22" s="291" t="s">
        <v>129</v>
      </c>
      <c r="BL22" s="291"/>
      <c r="BM22" s="291"/>
      <c r="BN22" s="291"/>
      <c r="BO22" s="292"/>
      <c r="BP22" s="298">
        <f>IF('so-data'!$Z$31=0,"",'so-data'!$Z$31)</f>
        <v>2</v>
      </c>
      <c r="BQ22" s="299"/>
      <c r="BR22" s="299"/>
      <c r="BS22" s="299"/>
      <c r="BT22" s="299"/>
      <c r="BU22" s="295" t="s">
        <v>9</v>
      </c>
      <c r="BV22" s="4"/>
    </row>
    <row r="23" spans="2:74" ht="10.5" customHeight="1">
      <c r="B23" s="265">
        <v>6</v>
      </c>
      <c r="C23" s="247" t="s">
        <v>114</v>
      </c>
      <c r="D23" s="339"/>
      <c r="E23" s="285" t="str">
        <f>IF('so-data'!$E$19="","",'so-data'!$E$19)&amp;"　"&amp;IF('so-data'!$E$20="","",'so-data'!$E$20)</f>
        <v>代表取締役　総括　太郎</v>
      </c>
      <c r="F23" s="286"/>
      <c r="G23" s="286"/>
      <c r="H23" s="286"/>
      <c r="I23" s="286"/>
      <c r="J23" s="286"/>
      <c r="K23" s="286"/>
      <c r="L23" s="286"/>
      <c r="M23" s="286"/>
      <c r="N23" s="286"/>
      <c r="O23" s="286"/>
      <c r="P23" s="286"/>
      <c r="Q23" s="286"/>
      <c r="R23" s="286"/>
      <c r="S23" s="286"/>
      <c r="T23" s="286"/>
      <c r="U23" s="286"/>
      <c r="V23" s="286"/>
      <c r="W23" s="286"/>
      <c r="X23" s="265"/>
      <c r="Y23" s="293"/>
      <c r="Z23" s="293"/>
      <c r="AA23" s="293"/>
      <c r="AB23" s="293"/>
      <c r="AC23" s="294"/>
      <c r="AD23" s="300"/>
      <c r="AE23" s="301"/>
      <c r="AF23" s="301"/>
      <c r="AG23" s="301"/>
      <c r="AH23" s="301"/>
      <c r="AI23" s="296"/>
      <c r="AJ23" s="4"/>
      <c r="AK23" s="5"/>
      <c r="AL23" s="5"/>
      <c r="AN23" s="265">
        <v>6</v>
      </c>
      <c r="AO23" s="247" t="s">
        <v>105</v>
      </c>
      <c r="AP23" s="339"/>
      <c r="AQ23" s="285" t="str">
        <f>IF('so-data'!$E$19="","",'so-data'!$E$19)&amp;"　"&amp;IF('so-data'!$E$20="","",'so-data'!$E$20)</f>
        <v>代表取締役　総括　太郎</v>
      </c>
      <c r="AR23" s="286"/>
      <c r="AS23" s="286"/>
      <c r="AT23" s="286"/>
      <c r="AU23" s="286"/>
      <c r="AV23" s="286"/>
      <c r="AW23" s="286"/>
      <c r="AX23" s="286"/>
      <c r="AY23" s="286"/>
      <c r="AZ23" s="286"/>
      <c r="BA23" s="286"/>
      <c r="BB23" s="286"/>
      <c r="BC23" s="286"/>
      <c r="BD23" s="286"/>
      <c r="BE23" s="286"/>
      <c r="BF23" s="286"/>
      <c r="BG23" s="286"/>
      <c r="BH23" s="286"/>
      <c r="BI23" s="286"/>
      <c r="BJ23" s="265"/>
      <c r="BK23" s="293"/>
      <c r="BL23" s="293"/>
      <c r="BM23" s="293"/>
      <c r="BN23" s="293"/>
      <c r="BO23" s="294"/>
      <c r="BP23" s="300"/>
      <c r="BQ23" s="301"/>
      <c r="BR23" s="301"/>
      <c r="BS23" s="301"/>
      <c r="BT23" s="301"/>
      <c r="BU23" s="296"/>
      <c r="BV23" s="4"/>
    </row>
    <row r="24" spans="2:74" ht="10.5" customHeight="1">
      <c r="B24" s="265"/>
      <c r="C24" s="247"/>
      <c r="D24" s="339"/>
      <c r="E24" s="287"/>
      <c r="F24" s="288"/>
      <c r="G24" s="288"/>
      <c r="H24" s="288"/>
      <c r="I24" s="288"/>
      <c r="J24" s="288"/>
      <c r="K24" s="288"/>
      <c r="L24" s="288"/>
      <c r="M24" s="288"/>
      <c r="N24" s="288"/>
      <c r="O24" s="288"/>
      <c r="P24" s="288"/>
      <c r="Q24" s="288"/>
      <c r="R24" s="288"/>
      <c r="S24" s="288"/>
      <c r="T24" s="288"/>
      <c r="U24" s="288"/>
      <c r="V24" s="288"/>
      <c r="W24" s="288"/>
      <c r="X24" s="147"/>
      <c r="Y24" s="306"/>
      <c r="Z24" s="306"/>
      <c r="AA24" s="306"/>
      <c r="AB24" s="306"/>
      <c r="AC24" s="307"/>
      <c r="AD24" s="302"/>
      <c r="AE24" s="303"/>
      <c r="AF24" s="303"/>
      <c r="AG24" s="303"/>
      <c r="AH24" s="303"/>
      <c r="AI24" s="297"/>
      <c r="AJ24" s="4"/>
      <c r="AK24" s="5"/>
      <c r="AL24" s="5"/>
      <c r="AN24" s="265"/>
      <c r="AO24" s="247"/>
      <c r="AP24" s="339"/>
      <c r="AQ24" s="287"/>
      <c r="AR24" s="288"/>
      <c r="AS24" s="288"/>
      <c r="AT24" s="288"/>
      <c r="AU24" s="288"/>
      <c r="AV24" s="288"/>
      <c r="AW24" s="288"/>
      <c r="AX24" s="288"/>
      <c r="AY24" s="288"/>
      <c r="AZ24" s="288"/>
      <c r="BA24" s="288"/>
      <c r="BB24" s="288"/>
      <c r="BC24" s="288"/>
      <c r="BD24" s="288"/>
      <c r="BE24" s="288"/>
      <c r="BF24" s="288"/>
      <c r="BG24" s="288"/>
      <c r="BH24" s="288"/>
      <c r="BI24" s="288"/>
      <c r="BJ24" s="147"/>
      <c r="BK24" s="306"/>
      <c r="BL24" s="306"/>
      <c r="BM24" s="306"/>
      <c r="BN24" s="306"/>
      <c r="BO24" s="307"/>
      <c r="BP24" s="302"/>
      <c r="BQ24" s="303"/>
      <c r="BR24" s="303"/>
      <c r="BS24" s="303"/>
      <c r="BT24" s="303"/>
      <c r="BU24" s="297"/>
      <c r="BV24" s="4"/>
    </row>
    <row r="25" spans="2:74" s="112" customFormat="1" ht="6.75" customHeight="1">
      <c r="B25" s="267"/>
      <c r="C25" s="257"/>
      <c r="D25" s="258"/>
      <c r="E25" s="289"/>
      <c r="F25" s="290"/>
      <c r="G25" s="290"/>
      <c r="H25" s="290"/>
      <c r="I25" s="290"/>
      <c r="J25" s="290"/>
      <c r="K25" s="290"/>
      <c r="L25" s="290"/>
      <c r="M25" s="290"/>
      <c r="N25" s="290"/>
      <c r="O25" s="290"/>
      <c r="P25" s="290"/>
      <c r="Q25" s="290"/>
      <c r="R25" s="290"/>
      <c r="S25" s="290"/>
      <c r="T25" s="290"/>
      <c r="U25" s="290"/>
      <c r="V25" s="290"/>
      <c r="W25" s="290"/>
      <c r="X25" s="266">
        <v>17</v>
      </c>
      <c r="Y25" s="241" t="s">
        <v>108</v>
      </c>
      <c r="Z25" s="241"/>
      <c r="AA25" s="241"/>
      <c r="AB25" s="241"/>
      <c r="AC25" s="242"/>
      <c r="AD25" s="317" t="str">
        <f>IF('so-data'!$E$32="","",'so-data'!$E$32)</f>
        <v>東京</v>
      </c>
      <c r="AE25" s="318"/>
      <c r="AF25" s="318"/>
      <c r="AG25" s="318"/>
      <c r="AH25" s="148"/>
      <c r="AI25" s="149"/>
      <c r="AJ25" s="114"/>
      <c r="AK25" s="115"/>
      <c r="AL25" s="115"/>
      <c r="AN25" s="267"/>
      <c r="AO25" s="257"/>
      <c r="AP25" s="258"/>
      <c r="AQ25" s="289"/>
      <c r="AR25" s="290"/>
      <c r="AS25" s="290"/>
      <c r="AT25" s="290"/>
      <c r="AU25" s="290"/>
      <c r="AV25" s="290"/>
      <c r="AW25" s="290"/>
      <c r="AX25" s="290"/>
      <c r="AY25" s="290"/>
      <c r="AZ25" s="290"/>
      <c r="BA25" s="290"/>
      <c r="BB25" s="290"/>
      <c r="BC25" s="290"/>
      <c r="BD25" s="290"/>
      <c r="BE25" s="290"/>
      <c r="BF25" s="290"/>
      <c r="BG25" s="290"/>
      <c r="BH25" s="290"/>
      <c r="BI25" s="290"/>
      <c r="BJ25" s="266">
        <v>17</v>
      </c>
      <c r="BK25" s="241" t="s">
        <v>108</v>
      </c>
      <c r="BL25" s="241"/>
      <c r="BM25" s="241"/>
      <c r="BN25" s="241"/>
      <c r="BO25" s="242"/>
      <c r="BP25" s="317" t="str">
        <f>IF('so-data'!$E$32="","",'so-data'!$E$32)</f>
        <v>東京</v>
      </c>
      <c r="BQ25" s="318"/>
      <c r="BR25" s="318"/>
      <c r="BS25" s="318"/>
      <c r="BT25" s="148"/>
      <c r="BU25" s="149"/>
      <c r="BV25" s="114"/>
    </row>
    <row r="26" spans="2:74" s="112" customFormat="1" ht="6.75" customHeight="1">
      <c r="B26" s="266">
        <v>7</v>
      </c>
      <c r="C26" s="337" t="s">
        <v>107</v>
      </c>
      <c r="D26" s="338"/>
      <c r="E26" s="285" t="str">
        <f>IF('so-data'!$E$21="","",'so-data'!$E$21)</f>
        <v>支払　二郎</v>
      </c>
      <c r="F26" s="286"/>
      <c r="G26" s="286"/>
      <c r="H26" s="286"/>
      <c r="I26" s="286"/>
      <c r="J26" s="286"/>
      <c r="K26" s="286"/>
      <c r="L26" s="286"/>
      <c r="M26" s="286"/>
      <c r="N26" s="286"/>
      <c r="O26" s="286"/>
      <c r="P26" s="286"/>
      <c r="Q26" s="286"/>
      <c r="R26" s="286"/>
      <c r="S26" s="286"/>
      <c r="T26" s="286"/>
      <c r="U26" s="286"/>
      <c r="V26" s="286"/>
      <c r="W26" s="286"/>
      <c r="X26" s="265"/>
      <c r="Y26" s="243"/>
      <c r="Z26" s="243"/>
      <c r="AA26" s="243"/>
      <c r="AB26" s="243"/>
      <c r="AC26" s="244"/>
      <c r="AD26" s="319"/>
      <c r="AE26" s="320"/>
      <c r="AF26" s="320"/>
      <c r="AG26" s="320"/>
      <c r="AH26" s="113"/>
      <c r="AI26" s="150"/>
      <c r="AJ26" s="114"/>
      <c r="AK26" s="115"/>
      <c r="AL26" s="115"/>
      <c r="AN26" s="266">
        <v>7</v>
      </c>
      <c r="AO26" s="337" t="s">
        <v>107</v>
      </c>
      <c r="AP26" s="338"/>
      <c r="AQ26" s="285" t="str">
        <f>IF('so-data'!$E$21="","",'so-data'!$E$21)</f>
        <v>支払　二郎</v>
      </c>
      <c r="AR26" s="286"/>
      <c r="AS26" s="286"/>
      <c r="AT26" s="286"/>
      <c r="AU26" s="286"/>
      <c r="AV26" s="286"/>
      <c r="AW26" s="286"/>
      <c r="AX26" s="286"/>
      <c r="AY26" s="286"/>
      <c r="AZ26" s="286"/>
      <c r="BA26" s="286"/>
      <c r="BB26" s="286"/>
      <c r="BC26" s="286"/>
      <c r="BD26" s="286"/>
      <c r="BE26" s="286"/>
      <c r="BF26" s="286"/>
      <c r="BG26" s="286"/>
      <c r="BH26" s="286"/>
      <c r="BI26" s="286"/>
      <c r="BJ26" s="265"/>
      <c r="BK26" s="243"/>
      <c r="BL26" s="243"/>
      <c r="BM26" s="243"/>
      <c r="BN26" s="243"/>
      <c r="BO26" s="244"/>
      <c r="BP26" s="319"/>
      <c r="BQ26" s="320"/>
      <c r="BR26" s="320"/>
      <c r="BS26" s="320"/>
      <c r="BT26" s="113"/>
      <c r="BU26" s="150"/>
      <c r="BV26" s="114"/>
    </row>
    <row r="27" spans="1:76" ht="10.5" customHeight="1">
      <c r="A27" s="3"/>
      <c r="B27" s="265"/>
      <c r="C27" s="247"/>
      <c r="D27" s="339"/>
      <c r="E27" s="287"/>
      <c r="F27" s="288"/>
      <c r="G27" s="288"/>
      <c r="H27" s="288"/>
      <c r="I27" s="288"/>
      <c r="J27" s="288"/>
      <c r="K27" s="288"/>
      <c r="L27" s="288"/>
      <c r="M27" s="288"/>
      <c r="N27" s="288"/>
      <c r="O27" s="288"/>
      <c r="P27" s="288"/>
      <c r="Q27" s="288"/>
      <c r="R27" s="288"/>
      <c r="S27" s="288"/>
      <c r="T27" s="288"/>
      <c r="U27" s="288"/>
      <c r="V27" s="288"/>
      <c r="W27" s="288"/>
      <c r="X27" s="265"/>
      <c r="Y27" s="243"/>
      <c r="Z27" s="243"/>
      <c r="AA27" s="243"/>
      <c r="AB27" s="243"/>
      <c r="AC27" s="244"/>
      <c r="AD27" s="319"/>
      <c r="AE27" s="320"/>
      <c r="AF27" s="320"/>
      <c r="AG27" s="320"/>
      <c r="AH27" s="110"/>
      <c r="AI27" s="111"/>
      <c r="AJ27" s="4"/>
      <c r="AK27" s="5"/>
      <c r="AL27" s="5"/>
      <c r="AM27" s="3"/>
      <c r="AN27" s="265"/>
      <c r="AO27" s="247"/>
      <c r="AP27" s="339"/>
      <c r="AQ27" s="287"/>
      <c r="AR27" s="288"/>
      <c r="AS27" s="288"/>
      <c r="AT27" s="288"/>
      <c r="AU27" s="288"/>
      <c r="AV27" s="288"/>
      <c r="AW27" s="288"/>
      <c r="AX27" s="288"/>
      <c r="AY27" s="288"/>
      <c r="AZ27" s="288"/>
      <c r="BA27" s="288"/>
      <c r="BB27" s="288"/>
      <c r="BC27" s="288"/>
      <c r="BD27" s="288"/>
      <c r="BE27" s="288"/>
      <c r="BF27" s="288"/>
      <c r="BG27" s="288"/>
      <c r="BH27" s="288"/>
      <c r="BI27" s="288"/>
      <c r="BJ27" s="265"/>
      <c r="BK27" s="243"/>
      <c r="BL27" s="243"/>
      <c r="BM27" s="243"/>
      <c r="BN27" s="243"/>
      <c r="BO27" s="244"/>
      <c r="BP27" s="319"/>
      <c r="BQ27" s="320"/>
      <c r="BR27" s="320"/>
      <c r="BS27" s="320"/>
      <c r="BT27" s="110"/>
      <c r="BU27" s="111"/>
      <c r="BV27" s="4"/>
      <c r="BW27" s="3"/>
      <c r="BX27" s="3"/>
    </row>
    <row r="28" spans="1:76" ht="10.5" customHeight="1">
      <c r="A28" s="3"/>
      <c r="B28" s="265"/>
      <c r="C28" s="247"/>
      <c r="D28" s="339"/>
      <c r="E28" s="289"/>
      <c r="F28" s="290"/>
      <c r="G28" s="290"/>
      <c r="H28" s="290"/>
      <c r="I28" s="290"/>
      <c r="J28" s="290"/>
      <c r="K28" s="290"/>
      <c r="L28" s="290"/>
      <c r="M28" s="290"/>
      <c r="N28" s="290"/>
      <c r="O28" s="290"/>
      <c r="P28" s="290"/>
      <c r="Q28" s="290"/>
      <c r="R28" s="290"/>
      <c r="S28" s="290"/>
      <c r="T28" s="290"/>
      <c r="U28" s="290"/>
      <c r="V28" s="290"/>
      <c r="W28" s="290"/>
      <c r="X28" s="106"/>
      <c r="Y28" s="245"/>
      <c r="Z28" s="245"/>
      <c r="AA28" s="245"/>
      <c r="AB28" s="245"/>
      <c r="AC28" s="246"/>
      <c r="AD28" s="321"/>
      <c r="AE28" s="322"/>
      <c r="AF28" s="322"/>
      <c r="AG28" s="322"/>
      <c r="AH28" s="348" t="s">
        <v>59</v>
      </c>
      <c r="AI28" s="349"/>
      <c r="AJ28" s="4"/>
      <c r="AK28" s="5"/>
      <c r="AL28" s="5"/>
      <c r="AM28" s="3"/>
      <c r="AN28" s="265"/>
      <c r="AO28" s="247"/>
      <c r="AP28" s="339"/>
      <c r="AQ28" s="289"/>
      <c r="AR28" s="290"/>
      <c r="AS28" s="290"/>
      <c r="AT28" s="290"/>
      <c r="AU28" s="290"/>
      <c r="AV28" s="290"/>
      <c r="AW28" s="290"/>
      <c r="AX28" s="290"/>
      <c r="AY28" s="290"/>
      <c r="AZ28" s="290"/>
      <c r="BA28" s="290"/>
      <c r="BB28" s="290"/>
      <c r="BC28" s="290"/>
      <c r="BD28" s="290"/>
      <c r="BE28" s="290"/>
      <c r="BF28" s="290"/>
      <c r="BG28" s="290"/>
      <c r="BH28" s="290"/>
      <c r="BI28" s="290"/>
      <c r="BJ28" s="106"/>
      <c r="BK28" s="245"/>
      <c r="BL28" s="245"/>
      <c r="BM28" s="245"/>
      <c r="BN28" s="245"/>
      <c r="BO28" s="246"/>
      <c r="BP28" s="321"/>
      <c r="BQ28" s="322"/>
      <c r="BR28" s="322"/>
      <c r="BS28" s="322"/>
      <c r="BT28" s="348" t="s">
        <v>59</v>
      </c>
      <c r="BU28" s="349"/>
      <c r="BV28" s="4"/>
      <c r="BW28" s="3"/>
      <c r="BX28" s="3"/>
    </row>
    <row r="29" spans="1:76" ht="10.5" customHeight="1">
      <c r="A29" s="3"/>
      <c r="B29" s="266">
        <v>8</v>
      </c>
      <c r="C29" s="326" t="s">
        <v>110</v>
      </c>
      <c r="D29" s="332"/>
      <c r="E29" s="324" t="str">
        <f>IF('so-data'!$E$22="","",'so-data'!$E$22)</f>
        <v>経理部経理課電算</v>
      </c>
      <c r="F29" s="324"/>
      <c r="G29" s="324"/>
      <c r="H29" s="324"/>
      <c r="I29" s="324"/>
      <c r="J29" s="324"/>
      <c r="K29" s="324"/>
      <c r="L29" s="324"/>
      <c r="M29" s="344" t="s">
        <v>15</v>
      </c>
      <c r="N29" s="344"/>
      <c r="O29" s="344"/>
      <c r="P29" s="315" t="str">
        <f>IF('so-data'!$E$23="","",'so-data'!$E$23)</f>
        <v>支払　三郎</v>
      </c>
      <c r="Q29" s="315"/>
      <c r="R29" s="315"/>
      <c r="S29" s="315"/>
      <c r="T29" s="105">
        <v>18</v>
      </c>
      <c r="U29" s="72"/>
      <c r="V29" s="102"/>
      <c r="W29" s="99"/>
      <c r="X29" s="408" t="s">
        <v>109</v>
      </c>
      <c r="Y29" s="409"/>
      <c r="Z29" s="409"/>
      <c r="AA29" s="386" t="str">
        <f>IF('so-data'!$E$33="","",'so-data'!$E$33)</f>
        <v>東京ＡＢＣ銀行</v>
      </c>
      <c r="AB29" s="386"/>
      <c r="AC29" s="386"/>
      <c r="AD29" s="386"/>
      <c r="AE29" s="386"/>
      <c r="AF29" s="386"/>
      <c r="AG29" s="386"/>
      <c r="AH29" s="386"/>
      <c r="AI29" s="387"/>
      <c r="AJ29" s="4"/>
      <c r="AK29" s="5"/>
      <c r="AL29" s="5"/>
      <c r="AM29" s="3"/>
      <c r="AN29" s="266">
        <v>8</v>
      </c>
      <c r="AO29" s="326" t="s">
        <v>110</v>
      </c>
      <c r="AP29" s="332"/>
      <c r="AQ29" s="324" t="str">
        <f>IF('so-data'!$E$22="","",'so-data'!$E$22)</f>
        <v>経理部経理課電算</v>
      </c>
      <c r="AR29" s="324"/>
      <c r="AS29" s="324"/>
      <c r="AT29" s="324"/>
      <c r="AU29" s="324"/>
      <c r="AV29" s="324"/>
      <c r="AW29" s="324"/>
      <c r="AX29" s="324"/>
      <c r="AY29" s="344" t="s">
        <v>15</v>
      </c>
      <c r="AZ29" s="344"/>
      <c r="BA29" s="344"/>
      <c r="BB29" s="315" t="str">
        <f>IF('so-data'!$E$23="","",'so-data'!$E$23)</f>
        <v>支払　三郎</v>
      </c>
      <c r="BC29" s="315"/>
      <c r="BD29" s="315"/>
      <c r="BE29" s="315"/>
      <c r="BF29" s="105">
        <v>18</v>
      </c>
      <c r="BG29" s="72"/>
      <c r="BH29" s="102"/>
      <c r="BI29" s="99"/>
      <c r="BJ29" s="408" t="s">
        <v>109</v>
      </c>
      <c r="BK29" s="409"/>
      <c r="BL29" s="409"/>
      <c r="BM29" s="386" t="str">
        <f>IF('so-data'!$E$33="","",'so-data'!$E$33)</f>
        <v>東京ＡＢＣ銀行</v>
      </c>
      <c r="BN29" s="386"/>
      <c r="BO29" s="386"/>
      <c r="BP29" s="386"/>
      <c r="BQ29" s="386"/>
      <c r="BR29" s="386"/>
      <c r="BS29" s="386"/>
      <c r="BT29" s="386"/>
      <c r="BU29" s="387"/>
      <c r="BV29" s="4"/>
      <c r="BW29" s="3"/>
      <c r="BX29" s="3"/>
    </row>
    <row r="30" spans="1:76" ht="10.5" customHeight="1">
      <c r="A30" s="3"/>
      <c r="B30" s="265"/>
      <c r="C30" s="333"/>
      <c r="D30" s="334"/>
      <c r="E30" s="325"/>
      <c r="F30" s="325"/>
      <c r="G30" s="325"/>
      <c r="H30" s="325"/>
      <c r="I30" s="325"/>
      <c r="J30" s="325"/>
      <c r="K30" s="325"/>
      <c r="L30" s="325"/>
      <c r="M30" s="345"/>
      <c r="N30" s="345"/>
      <c r="O30" s="345"/>
      <c r="P30" s="316"/>
      <c r="Q30" s="316"/>
      <c r="R30" s="316"/>
      <c r="S30" s="316"/>
      <c r="T30" s="384" t="s">
        <v>139</v>
      </c>
      <c r="U30" s="333"/>
      <c r="V30" s="333"/>
      <c r="W30" s="334"/>
      <c r="X30" s="410"/>
      <c r="Y30" s="411"/>
      <c r="Z30" s="411"/>
      <c r="AA30" s="354"/>
      <c r="AB30" s="354"/>
      <c r="AC30" s="354"/>
      <c r="AD30" s="354"/>
      <c r="AE30" s="354"/>
      <c r="AF30" s="354"/>
      <c r="AG30" s="354"/>
      <c r="AH30" s="354"/>
      <c r="AI30" s="355"/>
      <c r="AJ30" s="4"/>
      <c r="AK30" s="5"/>
      <c r="AL30" s="5"/>
      <c r="AM30" s="3"/>
      <c r="AN30" s="265"/>
      <c r="AO30" s="333"/>
      <c r="AP30" s="334"/>
      <c r="AQ30" s="325"/>
      <c r="AR30" s="325"/>
      <c r="AS30" s="325"/>
      <c r="AT30" s="325"/>
      <c r="AU30" s="325"/>
      <c r="AV30" s="325"/>
      <c r="AW30" s="325"/>
      <c r="AX30" s="325"/>
      <c r="AY30" s="345"/>
      <c r="AZ30" s="345"/>
      <c r="BA30" s="345"/>
      <c r="BB30" s="316"/>
      <c r="BC30" s="316"/>
      <c r="BD30" s="316"/>
      <c r="BE30" s="316"/>
      <c r="BF30" s="384" t="s">
        <v>139</v>
      </c>
      <c r="BG30" s="333"/>
      <c r="BH30" s="333"/>
      <c r="BI30" s="334"/>
      <c r="BJ30" s="410"/>
      <c r="BK30" s="411"/>
      <c r="BL30" s="411"/>
      <c r="BM30" s="354"/>
      <c r="BN30" s="354"/>
      <c r="BO30" s="354"/>
      <c r="BP30" s="354"/>
      <c r="BQ30" s="354"/>
      <c r="BR30" s="354"/>
      <c r="BS30" s="354"/>
      <c r="BT30" s="354"/>
      <c r="BU30" s="355"/>
      <c r="BV30" s="4"/>
      <c r="BW30" s="3"/>
      <c r="BX30" s="3"/>
    </row>
    <row r="31" spans="1:76" ht="10.5" customHeight="1">
      <c r="A31" s="3"/>
      <c r="B31" s="265"/>
      <c r="C31" s="333"/>
      <c r="D31" s="334"/>
      <c r="E31" s="330" t="str">
        <f>IF('so-data'!$E$24="","",'so-data'!$E$24)</f>
        <v>０３－１２３４－５６７８</v>
      </c>
      <c r="F31" s="277"/>
      <c r="G31" s="277"/>
      <c r="H31" s="277"/>
      <c r="I31" s="277"/>
      <c r="J31" s="277"/>
      <c r="K31" s="277"/>
      <c r="L31" s="277"/>
      <c r="M31" s="277"/>
      <c r="N31" s="346" t="s">
        <v>55</v>
      </c>
      <c r="O31" s="346"/>
      <c r="P31" s="277" t="str">
        <f>IF('so-data'!$E$25="","",'so-data'!$E$25)</f>
        <v>７７７７</v>
      </c>
      <c r="Q31" s="277"/>
      <c r="R31" s="277"/>
      <c r="S31" s="277"/>
      <c r="T31" s="384"/>
      <c r="U31" s="333"/>
      <c r="V31" s="333"/>
      <c r="W31" s="334"/>
      <c r="X31" s="388" t="s">
        <v>10</v>
      </c>
      <c r="Y31" s="389"/>
      <c r="Z31" s="389"/>
      <c r="AA31" s="354" t="str">
        <f>IF('so-data'!$E$34="","",'so-data'!$E$34)</f>
        <v>東京都千代田区銀行町１－２－３</v>
      </c>
      <c r="AB31" s="354"/>
      <c r="AC31" s="354"/>
      <c r="AD31" s="354"/>
      <c r="AE31" s="354"/>
      <c r="AF31" s="354"/>
      <c r="AG31" s="354"/>
      <c r="AH31" s="354"/>
      <c r="AI31" s="355"/>
      <c r="AJ31" s="4"/>
      <c r="AK31" s="5"/>
      <c r="AL31" s="5"/>
      <c r="AM31" s="3"/>
      <c r="AN31" s="265"/>
      <c r="AO31" s="333"/>
      <c r="AP31" s="334"/>
      <c r="AQ31" s="330" t="str">
        <f>IF('so-data'!$E$24="","",'so-data'!$E$24)</f>
        <v>０３－１２３４－５６７８</v>
      </c>
      <c r="AR31" s="277"/>
      <c r="AS31" s="277"/>
      <c r="AT31" s="277"/>
      <c r="AU31" s="277"/>
      <c r="AV31" s="277"/>
      <c r="AW31" s="277"/>
      <c r="AX31" s="277"/>
      <c r="AY31" s="277"/>
      <c r="AZ31" s="346" t="s">
        <v>55</v>
      </c>
      <c r="BA31" s="346"/>
      <c r="BB31" s="277" t="str">
        <f>IF('so-data'!$E$25="","",'so-data'!$E$25)</f>
        <v>７７７７</v>
      </c>
      <c r="BC31" s="277"/>
      <c r="BD31" s="277"/>
      <c r="BE31" s="277"/>
      <c r="BF31" s="384"/>
      <c r="BG31" s="333"/>
      <c r="BH31" s="333"/>
      <c r="BI31" s="334"/>
      <c r="BJ31" s="388" t="s">
        <v>10</v>
      </c>
      <c r="BK31" s="389"/>
      <c r="BL31" s="389"/>
      <c r="BM31" s="354" t="str">
        <f>IF('so-data'!$E$34="","",'so-data'!$E$34)</f>
        <v>東京都千代田区銀行町１－２－３</v>
      </c>
      <c r="BN31" s="354"/>
      <c r="BO31" s="354"/>
      <c r="BP31" s="354"/>
      <c r="BQ31" s="354"/>
      <c r="BR31" s="354"/>
      <c r="BS31" s="354"/>
      <c r="BT31" s="354"/>
      <c r="BU31" s="355"/>
      <c r="BV31" s="4"/>
      <c r="BW31" s="3"/>
      <c r="BX31" s="3"/>
    </row>
    <row r="32" spans="1:76" ht="10.5" customHeight="1">
      <c r="A32" s="3"/>
      <c r="B32" s="267"/>
      <c r="C32" s="335"/>
      <c r="D32" s="336"/>
      <c r="E32" s="331"/>
      <c r="F32" s="278"/>
      <c r="G32" s="278"/>
      <c r="H32" s="278"/>
      <c r="I32" s="278"/>
      <c r="J32" s="278"/>
      <c r="K32" s="278"/>
      <c r="L32" s="278"/>
      <c r="M32" s="278"/>
      <c r="N32" s="347"/>
      <c r="O32" s="347"/>
      <c r="P32" s="278"/>
      <c r="Q32" s="278"/>
      <c r="R32" s="278"/>
      <c r="S32" s="278"/>
      <c r="T32" s="385"/>
      <c r="U32" s="335"/>
      <c r="V32" s="335"/>
      <c r="W32" s="336"/>
      <c r="X32" s="390"/>
      <c r="Y32" s="391"/>
      <c r="Z32" s="391"/>
      <c r="AA32" s="356"/>
      <c r="AB32" s="356"/>
      <c r="AC32" s="356"/>
      <c r="AD32" s="356"/>
      <c r="AE32" s="356"/>
      <c r="AF32" s="356"/>
      <c r="AG32" s="356"/>
      <c r="AH32" s="356"/>
      <c r="AI32" s="357"/>
      <c r="AJ32" s="4"/>
      <c r="AK32" s="5"/>
      <c r="AL32" s="5"/>
      <c r="AM32" s="3"/>
      <c r="AN32" s="267"/>
      <c r="AO32" s="335"/>
      <c r="AP32" s="336"/>
      <c r="AQ32" s="331"/>
      <c r="AR32" s="278"/>
      <c r="AS32" s="278"/>
      <c r="AT32" s="278"/>
      <c r="AU32" s="278"/>
      <c r="AV32" s="278"/>
      <c r="AW32" s="278"/>
      <c r="AX32" s="278"/>
      <c r="AY32" s="278"/>
      <c r="AZ32" s="347"/>
      <c r="BA32" s="347"/>
      <c r="BB32" s="278"/>
      <c r="BC32" s="278"/>
      <c r="BD32" s="278"/>
      <c r="BE32" s="278"/>
      <c r="BF32" s="385"/>
      <c r="BG32" s="335"/>
      <c r="BH32" s="335"/>
      <c r="BI32" s="336"/>
      <c r="BJ32" s="390"/>
      <c r="BK32" s="391"/>
      <c r="BL32" s="391"/>
      <c r="BM32" s="356"/>
      <c r="BN32" s="356"/>
      <c r="BO32" s="356"/>
      <c r="BP32" s="356"/>
      <c r="BQ32" s="356"/>
      <c r="BR32" s="356"/>
      <c r="BS32" s="356"/>
      <c r="BT32" s="356"/>
      <c r="BU32" s="357"/>
      <c r="BV32" s="4"/>
      <c r="BW32" s="3"/>
      <c r="BX32" s="3"/>
    </row>
    <row r="33" spans="1:76" ht="12" customHeight="1">
      <c r="A33" s="3"/>
      <c r="B33" s="266">
        <v>9</v>
      </c>
      <c r="C33" s="326" t="s">
        <v>113</v>
      </c>
      <c r="D33" s="327"/>
      <c r="E33" s="366" t="str">
        <f>IF('so-data'!$E$26="","",'so-data'!$E$26)</f>
        <v>お助け会計事務所</v>
      </c>
      <c r="F33" s="367"/>
      <c r="G33" s="367"/>
      <c r="H33" s="367"/>
      <c r="I33" s="367"/>
      <c r="J33" s="367"/>
      <c r="K33" s="367"/>
      <c r="L33" s="367"/>
      <c r="M33" s="367"/>
      <c r="N33" s="151"/>
      <c r="O33" s="277" t="str">
        <f>IF('so-data'!$E$27="","",'so-data'!$E$27)</f>
        <v>０３－１１１１－２２２２</v>
      </c>
      <c r="P33" s="277"/>
      <c r="Q33" s="277"/>
      <c r="R33" s="277"/>
      <c r="S33" s="358"/>
      <c r="T33" s="360">
        <v>19</v>
      </c>
      <c r="U33" s="362" t="s">
        <v>140</v>
      </c>
      <c r="V33" s="362"/>
      <c r="W33" s="363"/>
      <c r="X33" s="378">
        <f>IF('so-data'!$Y$23="","",'so-data'!$Y$23)</f>
        <v>12345678</v>
      </c>
      <c r="Y33" s="379"/>
      <c r="Z33" s="379"/>
      <c r="AA33" s="379"/>
      <c r="AB33" s="379"/>
      <c r="AC33" s="379"/>
      <c r="AD33" s="379"/>
      <c r="AE33" s="379"/>
      <c r="AF33" s="379"/>
      <c r="AG33" s="379"/>
      <c r="AH33" s="379"/>
      <c r="AI33" s="380"/>
      <c r="AJ33" s="4"/>
      <c r="AK33" s="5"/>
      <c r="AL33" s="5"/>
      <c r="AM33" s="3"/>
      <c r="AN33" s="266">
        <v>9</v>
      </c>
      <c r="AO33" s="326" t="s">
        <v>113</v>
      </c>
      <c r="AP33" s="327"/>
      <c r="AQ33" s="366" t="str">
        <f>IF('so-data'!$E$26="","",'so-data'!$E$26)</f>
        <v>お助け会計事務所</v>
      </c>
      <c r="AR33" s="367"/>
      <c r="AS33" s="367"/>
      <c r="AT33" s="367"/>
      <c r="AU33" s="367"/>
      <c r="AV33" s="367"/>
      <c r="AW33" s="367"/>
      <c r="AX33" s="367"/>
      <c r="AY33" s="367"/>
      <c r="AZ33" s="151"/>
      <c r="BA33" s="277" t="str">
        <f>IF('so-data'!$E$27="","",'so-data'!$E$27)</f>
        <v>０３－１１１１－２２２２</v>
      </c>
      <c r="BB33" s="277"/>
      <c r="BC33" s="277"/>
      <c r="BD33" s="277"/>
      <c r="BE33" s="358"/>
      <c r="BF33" s="360">
        <v>19</v>
      </c>
      <c r="BG33" s="362" t="s">
        <v>140</v>
      </c>
      <c r="BH33" s="362"/>
      <c r="BI33" s="363"/>
      <c r="BJ33" s="378" t="str">
        <f>IF('so-data'!$Z$23="","",'so-data'!$Z$23)</f>
        <v>0123456789</v>
      </c>
      <c r="BK33" s="379"/>
      <c r="BL33" s="379"/>
      <c r="BM33" s="379"/>
      <c r="BN33" s="379"/>
      <c r="BO33" s="379"/>
      <c r="BP33" s="379"/>
      <c r="BQ33" s="379"/>
      <c r="BR33" s="379"/>
      <c r="BS33" s="379"/>
      <c r="BT33" s="379"/>
      <c r="BU33" s="380"/>
      <c r="BV33" s="4"/>
      <c r="BW33" s="82"/>
      <c r="BX33" s="82"/>
    </row>
    <row r="34" spans="1:76" ht="12" customHeight="1">
      <c r="A34" s="3"/>
      <c r="B34" s="267"/>
      <c r="C34" s="328"/>
      <c r="D34" s="329"/>
      <c r="E34" s="368"/>
      <c r="F34" s="369"/>
      <c r="G34" s="369"/>
      <c r="H34" s="369"/>
      <c r="I34" s="369"/>
      <c r="J34" s="369"/>
      <c r="K34" s="369"/>
      <c r="L34" s="369"/>
      <c r="M34" s="369"/>
      <c r="N34" s="104"/>
      <c r="O34" s="278"/>
      <c r="P34" s="278"/>
      <c r="Q34" s="278"/>
      <c r="R34" s="278"/>
      <c r="S34" s="359"/>
      <c r="T34" s="361"/>
      <c r="U34" s="364"/>
      <c r="V34" s="364"/>
      <c r="W34" s="365"/>
      <c r="X34" s="381"/>
      <c r="Y34" s="382"/>
      <c r="Z34" s="382"/>
      <c r="AA34" s="382"/>
      <c r="AB34" s="382"/>
      <c r="AC34" s="382"/>
      <c r="AD34" s="382"/>
      <c r="AE34" s="382"/>
      <c r="AF34" s="382"/>
      <c r="AG34" s="382"/>
      <c r="AH34" s="382"/>
      <c r="AI34" s="383"/>
      <c r="AJ34" s="4"/>
      <c r="AK34" s="5"/>
      <c r="AL34" s="5"/>
      <c r="AM34" s="3"/>
      <c r="AN34" s="267"/>
      <c r="AO34" s="328"/>
      <c r="AP34" s="329"/>
      <c r="AQ34" s="368"/>
      <c r="AR34" s="369"/>
      <c r="AS34" s="369"/>
      <c r="AT34" s="369"/>
      <c r="AU34" s="369"/>
      <c r="AV34" s="369"/>
      <c r="AW34" s="369"/>
      <c r="AX34" s="369"/>
      <c r="AY34" s="369"/>
      <c r="AZ34" s="104"/>
      <c r="BA34" s="278"/>
      <c r="BB34" s="278"/>
      <c r="BC34" s="278"/>
      <c r="BD34" s="278"/>
      <c r="BE34" s="359"/>
      <c r="BF34" s="361"/>
      <c r="BG34" s="364"/>
      <c r="BH34" s="364"/>
      <c r="BI34" s="365"/>
      <c r="BJ34" s="381"/>
      <c r="BK34" s="382"/>
      <c r="BL34" s="382"/>
      <c r="BM34" s="382"/>
      <c r="BN34" s="382"/>
      <c r="BO34" s="382"/>
      <c r="BP34" s="382"/>
      <c r="BQ34" s="382"/>
      <c r="BR34" s="382"/>
      <c r="BS34" s="382"/>
      <c r="BT34" s="382"/>
      <c r="BU34" s="383"/>
      <c r="BV34" s="4"/>
      <c r="BW34" s="82"/>
      <c r="BX34" s="82"/>
    </row>
    <row r="35" spans="1:76" ht="10.5" customHeight="1">
      <c r="A35" s="3"/>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4"/>
      <c r="AK35" s="5"/>
      <c r="AL35" s="5"/>
      <c r="AM35" s="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4"/>
      <c r="BW35" s="82"/>
      <c r="BX35" s="82"/>
    </row>
    <row r="36" spans="1:76" ht="10.5">
      <c r="A36" s="3"/>
      <c r="B36" s="87" t="s">
        <v>145</v>
      </c>
      <c r="C36" s="412" t="s">
        <v>168</v>
      </c>
      <c r="D36" s="412"/>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87"/>
      <c r="AJ36" s="85"/>
      <c r="AK36" s="5"/>
      <c r="AL36" s="5"/>
      <c r="AM36" s="3"/>
      <c r="AN36" s="87" t="s">
        <v>145</v>
      </c>
      <c r="AO36" s="352" t="s">
        <v>167</v>
      </c>
      <c r="AP36" s="352"/>
      <c r="AQ36" s="352"/>
      <c r="AR36" s="352"/>
      <c r="AS36" s="352"/>
      <c r="AT36" s="352"/>
      <c r="AU36" s="352"/>
      <c r="AV36" s="352"/>
      <c r="AW36" s="352"/>
      <c r="AX36" s="352"/>
      <c r="AY36" s="352"/>
      <c r="AZ36" s="352"/>
      <c r="BA36" s="352"/>
      <c r="BB36" s="352"/>
      <c r="BC36" s="352"/>
      <c r="BD36" s="352"/>
      <c r="BE36" s="352"/>
      <c r="BF36" s="352"/>
      <c r="BG36" s="352"/>
      <c r="BH36" s="352"/>
      <c r="BI36" s="352"/>
      <c r="BJ36" s="352"/>
      <c r="BK36" s="352"/>
      <c r="BL36" s="352"/>
      <c r="BM36" s="352"/>
      <c r="BN36" s="352"/>
      <c r="BO36" s="352"/>
      <c r="BP36" s="352"/>
      <c r="BQ36" s="352"/>
      <c r="BR36" s="352"/>
      <c r="BS36" s="352"/>
      <c r="BT36" s="352"/>
      <c r="BU36" s="87"/>
      <c r="BV36" s="85"/>
      <c r="BW36" s="152"/>
      <c r="BX36" s="152"/>
    </row>
    <row r="37" spans="1:76" ht="10.5" customHeight="1">
      <c r="A37" s="3"/>
      <c r="B37" s="101" t="s">
        <v>146</v>
      </c>
      <c r="C37" s="353" t="s">
        <v>170</v>
      </c>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87"/>
      <c r="AJ37" s="85"/>
      <c r="AK37" s="5"/>
      <c r="AL37" s="5"/>
      <c r="AM37" s="3"/>
      <c r="AN37" s="101" t="s">
        <v>146</v>
      </c>
      <c r="AO37" s="353" t="s">
        <v>169</v>
      </c>
      <c r="AP37" s="353"/>
      <c r="AQ37" s="353"/>
      <c r="AR37" s="353"/>
      <c r="AS37" s="353"/>
      <c r="AT37" s="353"/>
      <c r="AU37" s="353"/>
      <c r="AV37" s="353"/>
      <c r="AW37" s="353"/>
      <c r="AX37" s="353"/>
      <c r="AY37" s="353"/>
      <c r="AZ37" s="353"/>
      <c r="BA37" s="353"/>
      <c r="BB37" s="353"/>
      <c r="BC37" s="353"/>
      <c r="BD37" s="353"/>
      <c r="BE37" s="353"/>
      <c r="BF37" s="353"/>
      <c r="BG37" s="353"/>
      <c r="BH37" s="353"/>
      <c r="BI37" s="353"/>
      <c r="BJ37" s="353"/>
      <c r="BK37" s="353"/>
      <c r="BL37" s="353"/>
      <c r="BM37" s="353"/>
      <c r="BN37" s="353"/>
      <c r="BO37" s="353"/>
      <c r="BP37" s="353"/>
      <c r="BQ37" s="353"/>
      <c r="BR37" s="353"/>
      <c r="BS37" s="353"/>
      <c r="BT37" s="353"/>
      <c r="BU37" s="87"/>
      <c r="BV37" s="85"/>
      <c r="BW37" s="152"/>
      <c r="BX37" s="152"/>
    </row>
    <row r="38" spans="1:76" ht="10.5">
      <c r="A38" s="3"/>
      <c r="B38" s="101"/>
      <c r="C38" s="413" t="s">
        <v>165</v>
      </c>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87"/>
      <c r="AJ38" s="85"/>
      <c r="AK38" s="5"/>
      <c r="AL38" s="5"/>
      <c r="AM38" s="3"/>
      <c r="AN38" s="101"/>
      <c r="AO38" s="416" t="s">
        <v>155</v>
      </c>
      <c r="AP38" s="416"/>
      <c r="AQ38" s="416"/>
      <c r="AR38" s="416"/>
      <c r="AS38" s="416"/>
      <c r="AT38" s="416"/>
      <c r="AU38" s="416"/>
      <c r="AV38" s="416"/>
      <c r="AW38" s="416"/>
      <c r="AX38" s="416"/>
      <c r="AY38" s="416"/>
      <c r="AZ38" s="416"/>
      <c r="BA38" s="416"/>
      <c r="BB38" s="416"/>
      <c r="BC38" s="416"/>
      <c r="BD38" s="416"/>
      <c r="BE38" s="416"/>
      <c r="BF38" s="416"/>
      <c r="BG38" s="416"/>
      <c r="BH38" s="416"/>
      <c r="BI38" s="416"/>
      <c r="BJ38" s="416"/>
      <c r="BK38" s="416"/>
      <c r="BL38" s="416"/>
      <c r="BM38" s="416"/>
      <c r="BN38" s="416"/>
      <c r="BO38" s="416"/>
      <c r="BP38" s="416"/>
      <c r="BQ38" s="416"/>
      <c r="BR38" s="416"/>
      <c r="BS38" s="416"/>
      <c r="BT38" s="416"/>
      <c r="BU38" s="87"/>
      <c r="BV38" s="85"/>
      <c r="BW38" s="152"/>
      <c r="BX38" s="152"/>
    </row>
    <row r="39" spans="1:76" ht="10.5" customHeight="1">
      <c r="A39" s="3"/>
      <c r="B39" s="101" t="s">
        <v>147</v>
      </c>
      <c r="C39" s="353" t="s">
        <v>173</v>
      </c>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87"/>
      <c r="AJ39" s="85"/>
      <c r="AK39" s="5"/>
      <c r="AL39" s="5"/>
      <c r="AM39" s="3"/>
      <c r="AN39" s="101" t="s">
        <v>147</v>
      </c>
      <c r="AO39" s="353" t="s">
        <v>172</v>
      </c>
      <c r="AP39" s="353"/>
      <c r="AQ39" s="353"/>
      <c r="AR39" s="353"/>
      <c r="AS39" s="353"/>
      <c r="AT39" s="353"/>
      <c r="AU39" s="353"/>
      <c r="AV39" s="353"/>
      <c r="AW39" s="353"/>
      <c r="AX39" s="353"/>
      <c r="AY39" s="353"/>
      <c r="AZ39" s="353"/>
      <c r="BA39" s="353"/>
      <c r="BB39" s="353"/>
      <c r="BC39" s="353"/>
      <c r="BD39" s="353"/>
      <c r="BE39" s="353"/>
      <c r="BF39" s="353"/>
      <c r="BG39" s="353"/>
      <c r="BH39" s="353"/>
      <c r="BI39" s="353"/>
      <c r="BJ39" s="353"/>
      <c r="BK39" s="353"/>
      <c r="BL39" s="353"/>
      <c r="BM39" s="353"/>
      <c r="BN39" s="353"/>
      <c r="BO39" s="353"/>
      <c r="BP39" s="353"/>
      <c r="BQ39" s="353"/>
      <c r="BR39" s="353"/>
      <c r="BS39" s="353"/>
      <c r="BT39" s="353"/>
      <c r="BU39" s="87"/>
      <c r="BV39" s="85"/>
      <c r="BW39" s="152"/>
      <c r="BX39" s="152"/>
    </row>
    <row r="40" spans="1:76" ht="14.25" customHeight="1">
      <c r="A40" s="3"/>
      <c r="B40" s="101"/>
      <c r="C40" s="353" t="s">
        <v>166</v>
      </c>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87"/>
      <c r="AJ40" s="85"/>
      <c r="AK40" s="5"/>
      <c r="AL40" s="5"/>
      <c r="AM40" s="3"/>
      <c r="AN40" s="101"/>
      <c r="AO40" s="353" t="s">
        <v>156</v>
      </c>
      <c r="AP40" s="353"/>
      <c r="AQ40" s="353"/>
      <c r="AR40" s="353"/>
      <c r="AS40" s="353"/>
      <c r="AT40" s="353"/>
      <c r="AU40" s="353"/>
      <c r="AV40" s="353"/>
      <c r="AW40" s="353"/>
      <c r="AX40" s="353"/>
      <c r="AY40" s="353"/>
      <c r="AZ40" s="353"/>
      <c r="BA40" s="353"/>
      <c r="BB40" s="353"/>
      <c r="BC40" s="353"/>
      <c r="BD40" s="353"/>
      <c r="BE40" s="353"/>
      <c r="BF40" s="353"/>
      <c r="BG40" s="353"/>
      <c r="BH40" s="353"/>
      <c r="BI40" s="353"/>
      <c r="BJ40" s="353"/>
      <c r="BK40" s="353"/>
      <c r="BL40" s="353"/>
      <c r="BM40" s="353"/>
      <c r="BN40" s="353"/>
      <c r="BO40" s="353"/>
      <c r="BP40" s="353"/>
      <c r="BQ40" s="353"/>
      <c r="BR40" s="353"/>
      <c r="BS40" s="353"/>
      <c r="BT40" s="353"/>
      <c r="BU40" s="87"/>
      <c r="BV40" s="85"/>
      <c r="BW40" s="152"/>
      <c r="BX40" s="152"/>
    </row>
    <row r="41" spans="1:76" ht="10.5" customHeight="1">
      <c r="A41" s="3"/>
      <c r="B41" s="81"/>
      <c r="C41" s="353" t="s">
        <v>157</v>
      </c>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87"/>
      <c r="AJ41" s="85"/>
      <c r="AK41" s="5"/>
      <c r="AL41" s="5"/>
      <c r="AM41" s="3"/>
      <c r="AN41" s="81"/>
      <c r="AO41" s="353" t="s">
        <v>157</v>
      </c>
      <c r="AP41" s="353"/>
      <c r="AQ41" s="353"/>
      <c r="AR41" s="353"/>
      <c r="AS41" s="353"/>
      <c r="AT41" s="353"/>
      <c r="AU41" s="353"/>
      <c r="AV41" s="353"/>
      <c r="AW41" s="353"/>
      <c r="AX41" s="353"/>
      <c r="AY41" s="353"/>
      <c r="AZ41" s="353"/>
      <c r="BA41" s="353"/>
      <c r="BB41" s="353"/>
      <c r="BC41" s="353"/>
      <c r="BD41" s="353"/>
      <c r="BE41" s="353"/>
      <c r="BF41" s="353"/>
      <c r="BG41" s="353"/>
      <c r="BH41" s="353"/>
      <c r="BI41" s="353"/>
      <c r="BJ41" s="353"/>
      <c r="BK41" s="353"/>
      <c r="BL41" s="353"/>
      <c r="BM41" s="353"/>
      <c r="BN41" s="353"/>
      <c r="BO41" s="353"/>
      <c r="BP41" s="353"/>
      <c r="BQ41" s="353"/>
      <c r="BR41" s="353"/>
      <c r="BS41" s="353"/>
      <c r="BT41" s="353"/>
      <c r="BU41" s="87"/>
      <c r="BV41" s="85"/>
      <c r="BW41" s="152"/>
      <c r="BX41" s="152"/>
    </row>
    <row r="42" spans="1:76" ht="10.5">
      <c r="A42" s="3"/>
      <c r="B42" s="101"/>
      <c r="C42" s="413" t="s">
        <v>158</v>
      </c>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87"/>
      <c r="AJ42" s="85"/>
      <c r="AK42" s="5"/>
      <c r="AL42" s="5"/>
      <c r="AM42" s="3"/>
      <c r="AN42" s="101"/>
      <c r="AO42" s="416" t="s">
        <v>158</v>
      </c>
      <c r="AP42" s="416"/>
      <c r="AQ42" s="416"/>
      <c r="AR42" s="416"/>
      <c r="AS42" s="416"/>
      <c r="AT42" s="416"/>
      <c r="AU42" s="416"/>
      <c r="AV42" s="416"/>
      <c r="AW42" s="416"/>
      <c r="AX42" s="416"/>
      <c r="AY42" s="416"/>
      <c r="AZ42" s="416"/>
      <c r="BA42" s="416"/>
      <c r="BB42" s="416"/>
      <c r="BC42" s="416"/>
      <c r="BD42" s="416"/>
      <c r="BE42" s="416"/>
      <c r="BF42" s="416"/>
      <c r="BG42" s="416"/>
      <c r="BH42" s="416"/>
      <c r="BI42" s="416"/>
      <c r="BJ42" s="416"/>
      <c r="BK42" s="416"/>
      <c r="BL42" s="416"/>
      <c r="BM42" s="416"/>
      <c r="BN42" s="416"/>
      <c r="BO42" s="416"/>
      <c r="BP42" s="416"/>
      <c r="BQ42" s="416"/>
      <c r="BR42" s="416"/>
      <c r="BS42" s="416"/>
      <c r="BT42" s="416"/>
      <c r="BU42" s="87"/>
      <c r="BV42" s="85"/>
      <c r="BW42" s="152"/>
      <c r="BX42" s="152"/>
    </row>
    <row r="43" spans="1:76" ht="14.25" customHeight="1">
      <c r="A43" s="152"/>
      <c r="B43" s="101" t="s">
        <v>148</v>
      </c>
      <c r="C43" s="353" t="s">
        <v>175</v>
      </c>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101"/>
      <c r="AJ43" s="85"/>
      <c r="AK43" s="5"/>
      <c r="AL43" s="5"/>
      <c r="AM43" s="152"/>
      <c r="AN43" s="101" t="s">
        <v>148</v>
      </c>
      <c r="AO43" s="353" t="s">
        <v>174</v>
      </c>
      <c r="AP43" s="353"/>
      <c r="AQ43" s="353"/>
      <c r="AR43" s="353"/>
      <c r="AS43" s="353"/>
      <c r="AT43" s="353"/>
      <c r="AU43" s="353"/>
      <c r="AV43" s="353"/>
      <c r="AW43" s="353"/>
      <c r="AX43" s="353"/>
      <c r="AY43" s="353"/>
      <c r="AZ43" s="353"/>
      <c r="BA43" s="353"/>
      <c r="BB43" s="353"/>
      <c r="BC43" s="353"/>
      <c r="BD43" s="353"/>
      <c r="BE43" s="353"/>
      <c r="BF43" s="353"/>
      <c r="BG43" s="353"/>
      <c r="BH43" s="353"/>
      <c r="BI43" s="353"/>
      <c r="BJ43" s="353"/>
      <c r="BK43" s="353"/>
      <c r="BL43" s="353"/>
      <c r="BM43" s="353"/>
      <c r="BN43" s="353"/>
      <c r="BO43" s="353"/>
      <c r="BP43" s="353"/>
      <c r="BQ43" s="353"/>
      <c r="BR43" s="353"/>
      <c r="BS43" s="353"/>
      <c r="BT43" s="353"/>
      <c r="BU43" s="101"/>
      <c r="BV43" s="85"/>
      <c r="BW43" s="152"/>
      <c r="BX43" s="152"/>
    </row>
    <row r="44" spans="1:76" ht="10.5">
      <c r="A44" s="152"/>
      <c r="B44" s="81"/>
      <c r="C44" s="413" t="s">
        <v>159</v>
      </c>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87"/>
      <c r="AJ44" s="85"/>
      <c r="AK44" s="5"/>
      <c r="AL44" s="5"/>
      <c r="AM44" s="152"/>
      <c r="AN44" s="81"/>
      <c r="AO44" s="416" t="s">
        <v>159</v>
      </c>
      <c r="AP44" s="416"/>
      <c r="AQ44" s="416"/>
      <c r="AR44" s="416"/>
      <c r="AS44" s="416"/>
      <c r="AT44" s="416"/>
      <c r="AU44" s="416"/>
      <c r="AV44" s="416"/>
      <c r="AW44" s="416"/>
      <c r="AX44" s="416"/>
      <c r="AY44" s="416"/>
      <c r="AZ44" s="416"/>
      <c r="BA44" s="416"/>
      <c r="BB44" s="416"/>
      <c r="BC44" s="416"/>
      <c r="BD44" s="416"/>
      <c r="BE44" s="416"/>
      <c r="BF44" s="416"/>
      <c r="BG44" s="416"/>
      <c r="BH44" s="416"/>
      <c r="BI44" s="416"/>
      <c r="BJ44" s="416"/>
      <c r="BK44" s="416"/>
      <c r="BL44" s="416"/>
      <c r="BM44" s="416"/>
      <c r="BN44" s="416"/>
      <c r="BO44" s="416"/>
      <c r="BP44" s="416"/>
      <c r="BQ44" s="416"/>
      <c r="BR44" s="416"/>
      <c r="BS44" s="416"/>
      <c r="BT44" s="416"/>
      <c r="BU44" s="87"/>
      <c r="BV44" s="85"/>
      <c r="BW44" s="152"/>
      <c r="BX44" s="152"/>
    </row>
    <row r="45" spans="1:76" ht="14.25" customHeight="1">
      <c r="A45" s="152"/>
      <c r="B45" s="101" t="s">
        <v>149</v>
      </c>
      <c r="C45" s="353" t="s">
        <v>177</v>
      </c>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87"/>
      <c r="AJ45" s="85"/>
      <c r="AK45" s="5"/>
      <c r="AL45" s="5"/>
      <c r="AM45" s="152"/>
      <c r="AN45" s="101" t="s">
        <v>149</v>
      </c>
      <c r="AO45" s="353" t="s">
        <v>176</v>
      </c>
      <c r="AP45" s="353"/>
      <c r="AQ45" s="353"/>
      <c r="AR45" s="353"/>
      <c r="AS45" s="353"/>
      <c r="AT45" s="353"/>
      <c r="AU45" s="353"/>
      <c r="AV45" s="353"/>
      <c r="AW45" s="353"/>
      <c r="AX45" s="353"/>
      <c r="AY45" s="353"/>
      <c r="AZ45" s="353"/>
      <c r="BA45" s="353"/>
      <c r="BB45" s="353"/>
      <c r="BC45" s="353"/>
      <c r="BD45" s="353"/>
      <c r="BE45" s="353"/>
      <c r="BF45" s="353"/>
      <c r="BG45" s="353"/>
      <c r="BH45" s="353"/>
      <c r="BI45" s="353"/>
      <c r="BJ45" s="353"/>
      <c r="BK45" s="353"/>
      <c r="BL45" s="353"/>
      <c r="BM45" s="353"/>
      <c r="BN45" s="353"/>
      <c r="BO45" s="353"/>
      <c r="BP45" s="353"/>
      <c r="BQ45" s="353"/>
      <c r="BR45" s="353"/>
      <c r="BS45" s="353"/>
      <c r="BT45" s="353"/>
      <c r="BU45" s="87"/>
      <c r="BV45" s="85"/>
      <c r="BW45" s="152"/>
      <c r="BX45" s="152"/>
    </row>
    <row r="46" spans="1:76" ht="10.5">
      <c r="A46" s="323" t="s">
        <v>14</v>
      </c>
      <c r="B46" s="81"/>
      <c r="C46" s="413" t="s">
        <v>160</v>
      </c>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101"/>
      <c r="AJ46" s="85"/>
      <c r="AK46" s="5"/>
      <c r="AL46" s="5"/>
      <c r="AM46" s="323" t="s">
        <v>14</v>
      </c>
      <c r="AN46" s="81"/>
      <c r="AO46" s="416" t="s">
        <v>160</v>
      </c>
      <c r="AP46" s="416"/>
      <c r="AQ46" s="416"/>
      <c r="AR46" s="416"/>
      <c r="AS46" s="416"/>
      <c r="AT46" s="416"/>
      <c r="AU46" s="416"/>
      <c r="AV46" s="416"/>
      <c r="AW46" s="416"/>
      <c r="AX46" s="416"/>
      <c r="AY46" s="416"/>
      <c r="AZ46" s="416"/>
      <c r="BA46" s="416"/>
      <c r="BB46" s="416"/>
      <c r="BC46" s="416"/>
      <c r="BD46" s="416"/>
      <c r="BE46" s="416"/>
      <c r="BF46" s="416"/>
      <c r="BG46" s="416"/>
      <c r="BH46" s="416"/>
      <c r="BI46" s="416"/>
      <c r="BJ46" s="416"/>
      <c r="BK46" s="416"/>
      <c r="BL46" s="416"/>
      <c r="BM46" s="416"/>
      <c r="BN46" s="416"/>
      <c r="BO46" s="416"/>
      <c r="BP46" s="416"/>
      <c r="BQ46" s="416"/>
      <c r="BR46" s="416"/>
      <c r="BS46" s="416"/>
      <c r="BT46" s="416"/>
      <c r="BU46" s="101"/>
      <c r="BV46" s="85"/>
      <c r="BW46" s="152"/>
      <c r="BX46" s="152"/>
    </row>
    <row r="47" spans="1:76" ht="14.25" customHeight="1">
      <c r="A47" s="323"/>
      <c r="B47" s="101" t="s">
        <v>150</v>
      </c>
      <c r="C47" s="353" t="s">
        <v>179</v>
      </c>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101"/>
      <c r="AJ47" s="85"/>
      <c r="AK47" s="5"/>
      <c r="AL47" s="5"/>
      <c r="AM47" s="323"/>
      <c r="AN47" s="101" t="s">
        <v>150</v>
      </c>
      <c r="AO47" s="353" t="s">
        <v>178</v>
      </c>
      <c r="AP47" s="353"/>
      <c r="AQ47" s="353"/>
      <c r="AR47" s="353"/>
      <c r="AS47" s="353"/>
      <c r="AT47" s="353"/>
      <c r="AU47" s="353"/>
      <c r="AV47" s="353"/>
      <c r="AW47" s="353"/>
      <c r="AX47" s="353"/>
      <c r="AY47" s="353"/>
      <c r="AZ47" s="353"/>
      <c r="BA47" s="353"/>
      <c r="BB47" s="353"/>
      <c r="BC47" s="353"/>
      <c r="BD47" s="353"/>
      <c r="BE47" s="353"/>
      <c r="BF47" s="353"/>
      <c r="BG47" s="353"/>
      <c r="BH47" s="353"/>
      <c r="BI47" s="353"/>
      <c r="BJ47" s="353"/>
      <c r="BK47" s="353"/>
      <c r="BL47" s="353"/>
      <c r="BM47" s="353"/>
      <c r="BN47" s="353"/>
      <c r="BO47" s="353"/>
      <c r="BP47" s="353"/>
      <c r="BQ47" s="353"/>
      <c r="BR47" s="353"/>
      <c r="BS47" s="353"/>
      <c r="BT47" s="353"/>
      <c r="BU47" s="101"/>
      <c r="BV47" s="85"/>
      <c r="BW47" s="152"/>
      <c r="BX47" s="152"/>
    </row>
    <row r="48" spans="1:76" ht="10.5">
      <c r="A48" s="323"/>
      <c r="B48" s="81"/>
      <c r="C48" s="413" t="s">
        <v>161</v>
      </c>
      <c r="D48" s="413"/>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101"/>
      <c r="AJ48" s="85"/>
      <c r="AK48" s="5"/>
      <c r="AL48" s="5"/>
      <c r="AM48" s="323"/>
      <c r="AN48" s="81"/>
      <c r="AO48" s="416" t="s">
        <v>161</v>
      </c>
      <c r="AP48" s="416"/>
      <c r="AQ48" s="416"/>
      <c r="AR48" s="416"/>
      <c r="AS48" s="416"/>
      <c r="AT48" s="416"/>
      <c r="AU48" s="416"/>
      <c r="AV48" s="416"/>
      <c r="AW48" s="416"/>
      <c r="AX48" s="416"/>
      <c r="AY48" s="416"/>
      <c r="AZ48" s="416"/>
      <c r="BA48" s="416"/>
      <c r="BB48" s="416"/>
      <c r="BC48" s="416"/>
      <c r="BD48" s="416"/>
      <c r="BE48" s="416"/>
      <c r="BF48" s="416"/>
      <c r="BG48" s="416"/>
      <c r="BH48" s="416"/>
      <c r="BI48" s="416"/>
      <c r="BJ48" s="416"/>
      <c r="BK48" s="416"/>
      <c r="BL48" s="416"/>
      <c r="BM48" s="416"/>
      <c r="BN48" s="416"/>
      <c r="BO48" s="416"/>
      <c r="BP48" s="416"/>
      <c r="BQ48" s="416"/>
      <c r="BR48" s="416"/>
      <c r="BS48" s="416"/>
      <c r="BT48" s="416"/>
      <c r="BU48" s="101"/>
      <c r="BV48" s="85"/>
      <c r="BW48" s="152"/>
      <c r="BX48" s="152"/>
    </row>
    <row r="49" spans="1:76" ht="14.25" customHeight="1">
      <c r="A49" s="323"/>
      <c r="B49" s="101" t="s">
        <v>151</v>
      </c>
      <c r="C49" s="353" t="s">
        <v>181</v>
      </c>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101"/>
      <c r="AJ49" s="85"/>
      <c r="AK49" s="5"/>
      <c r="AL49" s="5"/>
      <c r="AM49" s="323"/>
      <c r="AN49" s="101" t="s">
        <v>151</v>
      </c>
      <c r="AO49" s="353" t="s">
        <v>180</v>
      </c>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101"/>
      <c r="BV49" s="85"/>
      <c r="BW49" s="152"/>
      <c r="BX49" s="152"/>
    </row>
    <row r="50" spans="1:76" ht="10.5">
      <c r="A50" s="323"/>
      <c r="B50" s="101"/>
      <c r="C50" s="413" t="s">
        <v>162</v>
      </c>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101"/>
      <c r="AJ50" s="85"/>
      <c r="AK50" s="5"/>
      <c r="AL50" s="5"/>
      <c r="AM50" s="323"/>
      <c r="AN50" s="101"/>
      <c r="AO50" s="416" t="s">
        <v>162</v>
      </c>
      <c r="AP50" s="416"/>
      <c r="AQ50" s="416"/>
      <c r="AR50" s="416"/>
      <c r="AS50" s="416"/>
      <c r="AT50" s="416"/>
      <c r="AU50" s="416"/>
      <c r="AV50" s="416"/>
      <c r="AW50" s="416"/>
      <c r="AX50" s="416"/>
      <c r="AY50" s="416"/>
      <c r="AZ50" s="416"/>
      <c r="BA50" s="416"/>
      <c r="BB50" s="416"/>
      <c r="BC50" s="416"/>
      <c r="BD50" s="416"/>
      <c r="BE50" s="416"/>
      <c r="BF50" s="416"/>
      <c r="BG50" s="416"/>
      <c r="BH50" s="416"/>
      <c r="BI50" s="416"/>
      <c r="BJ50" s="416"/>
      <c r="BK50" s="416"/>
      <c r="BL50" s="416"/>
      <c r="BM50" s="416"/>
      <c r="BN50" s="416"/>
      <c r="BO50" s="416"/>
      <c r="BP50" s="416"/>
      <c r="BQ50" s="416"/>
      <c r="BR50" s="416"/>
      <c r="BS50" s="416"/>
      <c r="BT50" s="416"/>
      <c r="BU50" s="101"/>
      <c r="BV50" s="85"/>
      <c r="BW50" s="152"/>
      <c r="BX50" s="152"/>
    </row>
    <row r="51" spans="1:76" ht="14.25" customHeight="1">
      <c r="A51" s="323"/>
      <c r="B51" s="101" t="s">
        <v>152</v>
      </c>
      <c r="C51" s="353" t="s">
        <v>183</v>
      </c>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101"/>
      <c r="AJ51" s="85"/>
      <c r="AK51" s="5"/>
      <c r="AL51" s="5"/>
      <c r="AM51" s="323"/>
      <c r="AN51" s="101" t="s">
        <v>152</v>
      </c>
      <c r="AO51" s="353" t="s">
        <v>182</v>
      </c>
      <c r="AP51" s="353"/>
      <c r="AQ51" s="353"/>
      <c r="AR51" s="353"/>
      <c r="AS51" s="353"/>
      <c r="AT51" s="353"/>
      <c r="AU51" s="353"/>
      <c r="AV51" s="353"/>
      <c r="AW51" s="353"/>
      <c r="AX51" s="353"/>
      <c r="AY51" s="353"/>
      <c r="AZ51" s="353"/>
      <c r="BA51" s="353"/>
      <c r="BB51" s="353"/>
      <c r="BC51" s="353"/>
      <c r="BD51" s="353"/>
      <c r="BE51" s="353"/>
      <c r="BF51" s="353"/>
      <c r="BG51" s="353"/>
      <c r="BH51" s="353"/>
      <c r="BI51" s="353"/>
      <c r="BJ51" s="353"/>
      <c r="BK51" s="353"/>
      <c r="BL51" s="353"/>
      <c r="BM51" s="353"/>
      <c r="BN51" s="353"/>
      <c r="BO51" s="353"/>
      <c r="BP51" s="353"/>
      <c r="BQ51" s="353"/>
      <c r="BR51" s="353"/>
      <c r="BS51" s="353"/>
      <c r="BT51" s="353"/>
      <c r="BU51" s="101"/>
      <c r="BV51" s="85"/>
      <c r="BW51" s="152"/>
      <c r="BX51" s="152"/>
    </row>
    <row r="52" spans="1:76" ht="10.5">
      <c r="A52" s="323"/>
      <c r="B52" s="101"/>
      <c r="C52" s="413" t="s">
        <v>163</v>
      </c>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101"/>
      <c r="AJ52" s="85"/>
      <c r="AK52" s="5"/>
      <c r="AL52" s="5"/>
      <c r="AM52" s="323"/>
      <c r="AN52" s="101"/>
      <c r="AO52" s="416" t="s">
        <v>163</v>
      </c>
      <c r="AP52" s="416"/>
      <c r="AQ52" s="416"/>
      <c r="AR52" s="416"/>
      <c r="AS52" s="416"/>
      <c r="AT52" s="416"/>
      <c r="AU52" s="416"/>
      <c r="AV52" s="416"/>
      <c r="AW52" s="416"/>
      <c r="AX52" s="416"/>
      <c r="AY52" s="416"/>
      <c r="AZ52" s="416"/>
      <c r="BA52" s="416"/>
      <c r="BB52" s="416"/>
      <c r="BC52" s="416"/>
      <c r="BD52" s="416"/>
      <c r="BE52" s="416"/>
      <c r="BF52" s="416"/>
      <c r="BG52" s="416"/>
      <c r="BH52" s="416"/>
      <c r="BI52" s="416"/>
      <c r="BJ52" s="416"/>
      <c r="BK52" s="416"/>
      <c r="BL52" s="416"/>
      <c r="BM52" s="416"/>
      <c r="BN52" s="416"/>
      <c r="BO52" s="416"/>
      <c r="BP52" s="416"/>
      <c r="BQ52" s="416"/>
      <c r="BR52" s="416"/>
      <c r="BS52" s="416"/>
      <c r="BT52" s="416"/>
      <c r="BU52" s="101"/>
      <c r="BV52" s="85"/>
      <c r="BW52" s="152"/>
      <c r="BX52" s="152"/>
    </row>
    <row r="53" spans="1:76" ht="14.25" customHeight="1">
      <c r="A53" s="323"/>
      <c r="B53" s="101" t="s">
        <v>153</v>
      </c>
      <c r="C53" s="353" t="s">
        <v>185</v>
      </c>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101"/>
      <c r="AJ53" s="85"/>
      <c r="AK53" s="5"/>
      <c r="AL53" s="5"/>
      <c r="AM53" s="323"/>
      <c r="AN53" s="101" t="s">
        <v>153</v>
      </c>
      <c r="AO53" s="353" t="s">
        <v>184</v>
      </c>
      <c r="AP53" s="353"/>
      <c r="AQ53" s="353"/>
      <c r="AR53" s="353"/>
      <c r="AS53" s="353"/>
      <c r="AT53" s="353"/>
      <c r="AU53" s="353"/>
      <c r="AV53" s="353"/>
      <c r="AW53" s="353"/>
      <c r="AX53" s="353"/>
      <c r="AY53" s="353"/>
      <c r="AZ53" s="353"/>
      <c r="BA53" s="353"/>
      <c r="BB53" s="353"/>
      <c r="BC53" s="353"/>
      <c r="BD53" s="353"/>
      <c r="BE53" s="353"/>
      <c r="BF53" s="353"/>
      <c r="BG53" s="353"/>
      <c r="BH53" s="353"/>
      <c r="BI53" s="353"/>
      <c r="BJ53" s="353"/>
      <c r="BK53" s="353"/>
      <c r="BL53" s="353"/>
      <c r="BM53" s="353"/>
      <c r="BN53" s="353"/>
      <c r="BO53" s="353"/>
      <c r="BP53" s="353"/>
      <c r="BQ53" s="353"/>
      <c r="BR53" s="353"/>
      <c r="BS53" s="353"/>
      <c r="BT53" s="353"/>
      <c r="BU53" s="101"/>
      <c r="BV53" s="85"/>
      <c r="BW53" s="152"/>
      <c r="BX53" s="152"/>
    </row>
    <row r="54" spans="1:76" ht="10.5">
      <c r="A54" s="323"/>
      <c r="B54" s="101"/>
      <c r="C54" s="413" t="s">
        <v>164</v>
      </c>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101"/>
      <c r="AJ54" s="85"/>
      <c r="AK54" s="5"/>
      <c r="AL54" s="5"/>
      <c r="AM54" s="323"/>
      <c r="AN54" s="101"/>
      <c r="AO54" s="416" t="s">
        <v>164</v>
      </c>
      <c r="AP54" s="416"/>
      <c r="AQ54" s="416"/>
      <c r="AR54" s="416"/>
      <c r="AS54" s="416"/>
      <c r="AT54" s="416"/>
      <c r="AU54" s="416"/>
      <c r="AV54" s="416"/>
      <c r="AW54" s="416"/>
      <c r="AX54" s="416"/>
      <c r="AY54" s="416"/>
      <c r="AZ54" s="416"/>
      <c r="BA54" s="416"/>
      <c r="BB54" s="416"/>
      <c r="BC54" s="416"/>
      <c r="BD54" s="416"/>
      <c r="BE54" s="416"/>
      <c r="BF54" s="416"/>
      <c r="BG54" s="416"/>
      <c r="BH54" s="416"/>
      <c r="BI54" s="416"/>
      <c r="BJ54" s="416"/>
      <c r="BK54" s="416"/>
      <c r="BL54" s="416"/>
      <c r="BM54" s="416"/>
      <c r="BN54" s="416"/>
      <c r="BO54" s="416"/>
      <c r="BP54" s="416"/>
      <c r="BQ54" s="416"/>
      <c r="BR54" s="416"/>
      <c r="BS54" s="416"/>
      <c r="BT54" s="416"/>
      <c r="BU54" s="101"/>
      <c r="BV54" s="85"/>
      <c r="BW54" s="152"/>
      <c r="BX54" s="152"/>
    </row>
    <row r="55" spans="1:76" ht="10.5">
      <c r="A55" s="323"/>
      <c r="B55" s="101" t="s">
        <v>154</v>
      </c>
      <c r="C55" s="413" t="s">
        <v>187</v>
      </c>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87"/>
      <c r="AJ55" s="85"/>
      <c r="AK55" s="5"/>
      <c r="AL55" s="5"/>
      <c r="AM55" s="323"/>
      <c r="AN55" s="101" t="s">
        <v>154</v>
      </c>
      <c r="AO55" s="416" t="s">
        <v>186</v>
      </c>
      <c r="AP55" s="416"/>
      <c r="AQ55" s="416"/>
      <c r="AR55" s="416"/>
      <c r="AS55" s="416"/>
      <c r="AT55" s="416"/>
      <c r="AU55" s="416"/>
      <c r="AV55" s="416"/>
      <c r="AW55" s="416"/>
      <c r="AX55" s="416"/>
      <c r="AY55" s="416"/>
      <c r="AZ55" s="416"/>
      <c r="BA55" s="416"/>
      <c r="BB55" s="416"/>
      <c r="BC55" s="416"/>
      <c r="BD55" s="416"/>
      <c r="BE55" s="416"/>
      <c r="BF55" s="416"/>
      <c r="BG55" s="416"/>
      <c r="BH55" s="416"/>
      <c r="BI55" s="416"/>
      <c r="BJ55" s="416"/>
      <c r="BK55" s="416"/>
      <c r="BL55" s="416"/>
      <c r="BM55" s="416"/>
      <c r="BN55" s="416"/>
      <c r="BO55" s="416"/>
      <c r="BP55" s="416"/>
      <c r="BQ55" s="416"/>
      <c r="BR55" s="416"/>
      <c r="BS55" s="416"/>
      <c r="BT55" s="416"/>
      <c r="BU55" s="87"/>
      <c r="BV55" s="85"/>
      <c r="BW55" s="3"/>
      <c r="BX55" s="3"/>
    </row>
  </sheetData>
  <sheetProtection password="CC71" sheet="1"/>
  <mergeCells count="216">
    <mergeCell ref="AO48:BT48"/>
    <mergeCell ref="AO49:BT49"/>
    <mergeCell ref="BJ19:BJ20"/>
    <mergeCell ref="BK19:BO21"/>
    <mergeCell ref="AM46:AM55"/>
    <mergeCell ref="AO51:BT51"/>
    <mergeCell ref="AO52:BT52"/>
    <mergeCell ref="AO53:BT53"/>
    <mergeCell ref="AO54:BT54"/>
    <mergeCell ref="AO55:BT55"/>
    <mergeCell ref="AO46:BT46"/>
    <mergeCell ref="AO47:BT47"/>
    <mergeCell ref="AO43:BT43"/>
    <mergeCell ref="AO44:BT44"/>
    <mergeCell ref="AO45:BT45"/>
    <mergeCell ref="AO40:BT40"/>
    <mergeCell ref="BJ22:BJ23"/>
    <mergeCell ref="BK22:BO24"/>
    <mergeCell ref="BP22:BT24"/>
    <mergeCell ref="AO50:BT50"/>
    <mergeCell ref="BB29:BE30"/>
    <mergeCell ref="BJ29:BL30"/>
    <mergeCell ref="BM29:BU30"/>
    <mergeCell ref="BF30:BI32"/>
    <mergeCell ref="BJ31:BL32"/>
    <mergeCell ref="BJ33:BU34"/>
    <mergeCell ref="AO41:BT41"/>
    <mergeCell ref="AO42:BT42"/>
    <mergeCell ref="AO38:BT38"/>
    <mergeCell ref="BU22:BU24"/>
    <mergeCell ref="BJ25:BJ27"/>
    <mergeCell ref="BK25:BO28"/>
    <mergeCell ref="BP25:BS28"/>
    <mergeCell ref="BT28:BU28"/>
    <mergeCell ref="BK13:BO15"/>
    <mergeCell ref="BJ16:BJ18"/>
    <mergeCell ref="BK16:BO18"/>
    <mergeCell ref="BP16:BT18"/>
    <mergeCell ref="BU16:BU18"/>
    <mergeCell ref="BU19:BU21"/>
    <mergeCell ref="BQ7:BU7"/>
    <mergeCell ref="AO8:AP8"/>
    <mergeCell ref="BJ10:BJ12"/>
    <mergeCell ref="BK10:BO12"/>
    <mergeCell ref="BP10:BU12"/>
    <mergeCell ref="BF7:BI7"/>
    <mergeCell ref="AS7:AT7"/>
    <mergeCell ref="BP8:BU9"/>
    <mergeCell ref="BP13:BT15"/>
    <mergeCell ref="C55:AH55"/>
    <mergeCell ref="AY5:AZ5"/>
    <mergeCell ref="BD5:BG5"/>
    <mergeCell ref="BH5:BO5"/>
    <mergeCell ref="BP5:BU5"/>
    <mergeCell ref="AN6:AO6"/>
    <mergeCell ref="BD6:BG6"/>
    <mergeCell ref="BH6:BO6"/>
    <mergeCell ref="BP6:BU6"/>
    <mergeCell ref="AO7:AP7"/>
    <mergeCell ref="C52:AH52"/>
    <mergeCell ref="C53:AH53"/>
    <mergeCell ref="C39:AH39"/>
    <mergeCell ref="C40:AH40"/>
    <mergeCell ref="C41:AH41"/>
    <mergeCell ref="C42:AH42"/>
    <mergeCell ref="C54:AH54"/>
    <mergeCell ref="C43:AH43"/>
    <mergeCell ref="C44:AH44"/>
    <mergeCell ref="C45:AH45"/>
    <mergeCell ref="C46:AH46"/>
    <mergeCell ref="C47:AH47"/>
    <mergeCell ref="C48:AH48"/>
    <mergeCell ref="C49:AH49"/>
    <mergeCell ref="C51:AH51"/>
    <mergeCell ref="C50:AH50"/>
    <mergeCell ref="M5:N5"/>
    <mergeCell ref="X29:Z30"/>
    <mergeCell ref="O33:S34"/>
    <mergeCell ref="C36:AH36"/>
    <mergeCell ref="C37:AH37"/>
    <mergeCell ref="C38:AH38"/>
    <mergeCell ref="R5:U5"/>
    <mergeCell ref="V5:AC5"/>
    <mergeCell ref="AD5:AI5"/>
    <mergeCell ref="R6:U6"/>
    <mergeCell ref="V6:AC6"/>
    <mergeCell ref="AD6:AI6"/>
    <mergeCell ref="Y10:AC12"/>
    <mergeCell ref="AD10:AI12"/>
    <mergeCell ref="X13:X15"/>
    <mergeCell ref="Y13:AC15"/>
    <mergeCell ref="AD13:AH15"/>
    <mergeCell ref="E33:M34"/>
    <mergeCell ref="X33:AI34"/>
    <mergeCell ref="T30:W32"/>
    <mergeCell ref="AA31:AI32"/>
    <mergeCell ref="AA29:AI30"/>
    <mergeCell ref="T33:T34"/>
    <mergeCell ref="U33:W34"/>
    <mergeCell ref="X31:Z32"/>
    <mergeCell ref="C7:D7"/>
    <mergeCell ref="C8:D8"/>
    <mergeCell ref="T7:W7"/>
    <mergeCell ref="X7:AD7"/>
    <mergeCell ref="AE7:AI7"/>
    <mergeCell ref="N7:O7"/>
    <mergeCell ref="G7:H7"/>
    <mergeCell ref="Y8:AC9"/>
    <mergeCell ref="N31:O32"/>
    <mergeCell ref="BV11:BV14"/>
    <mergeCell ref="AN12:AN16"/>
    <mergeCell ref="AO12:AP12"/>
    <mergeCell ref="AQ12:BI12"/>
    <mergeCell ref="AO13:AP16"/>
    <mergeCell ref="AQ13:BI15"/>
    <mergeCell ref="AQ16:AS16"/>
    <mergeCell ref="AT16:BC16"/>
    <mergeCell ref="BP19:BT21"/>
    <mergeCell ref="AN9:AN11"/>
    <mergeCell ref="BJ13:BJ15"/>
    <mergeCell ref="AN33:AN34"/>
    <mergeCell ref="AO33:AP34"/>
    <mergeCell ref="AQ33:AY34"/>
    <mergeCell ref="AQ31:AY32"/>
    <mergeCell ref="AN26:AN28"/>
    <mergeCell ref="AO26:AP28"/>
    <mergeCell ref="AQ26:BI28"/>
    <mergeCell ref="AN29:AN32"/>
    <mergeCell ref="AO36:BT36"/>
    <mergeCell ref="AO37:BT37"/>
    <mergeCell ref="AO39:BT39"/>
    <mergeCell ref="BB31:BE32"/>
    <mergeCell ref="BM31:BU32"/>
    <mergeCell ref="BA33:BE34"/>
    <mergeCell ref="BF33:BF34"/>
    <mergeCell ref="BG33:BI34"/>
    <mergeCell ref="AO29:AP32"/>
    <mergeCell ref="AQ29:AX30"/>
    <mergeCell ref="AN5:AO5"/>
    <mergeCell ref="AV5:AW5"/>
    <mergeCell ref="AO9:AP11"/>
    <mergeCell ref="AQ9:AQ11"/>
    <mergeCell ref="BJ7:BP7"/>
    <mergeCell ref="BJ8:BJ9"/>
    <mergeCell ref="BK8:BO9"/>
    <mergeCell ref="AY6:BA6"/>
    <mergeCell ref="AR9:AW11"/>
    <mergeCell ref="AZ7:BA7"/>
    <mergeCell ref="AY29:BA30"/>
    <mergeCell ref="AZ31:BA32"/>
    <mergeCell ref="B26:B28"/>
    <mergeCell ref="AN23:AN25"/>
    <mergeCell ref="AO23:AP25"/>
    <mergeCell ref="AQ23:BI25"/>
    <mergeCell ref="M29:O30"/>
    <mergeCell ref="C23:D25"/>
    <mergeCell ref="AH28:AI28"/>
    <mergeCell ref="E26:W28"/>
    <mergeCell ref="AN17:AN22"/>
    <mergeCell ref="AO17:AP18"/>
    <mergeCell ref="AQ17:BI18"/>
    <mergeCell ref="AO19:AP22"/>
    <mergeCell ref="AQ19:BI22"/>
    <mergeCell ref="Y22:AC24"/>
    <mergeCell ref="AI16:AI18"/>
    <mergeCell ref="AI19:AI21"/>
    <mergeCell ref="A46:A55"/>
    <mergeCell ref="E29:L30"/>
    <mergeCell ref="C33:D34"/>
    <mergeCell ref="B17:B22"/>
    <mergeCell ref="B23:B25"/>
    <mergeCell ref="E31:M32"/>
    <mergeCell ref="C29:D32"/>
    <mergeCell ref="B33:B34"/>
    <mergeCell ref="C26:D28"/>
    <mergeCell ref="B29:B32"/>
    <mergeCell ref="J5:K5"/>
    <mergeCell ref="X8:X9"/>
    <mergeCell ref="E19:W22"/>
    <mergeCell ref="X10:X12"/>
    <mergeCell ref="Y19:AC21"/>
    <mergeCell ref="AD16:AH18"/>
    <mergeCell ref="AD19:AH21"/>
    <mergeCell ref="E17:W18"/>
    <mergeCell ref="X19:X20"/>
    <mergeCell ref="X16:X18"/>
    <mergeCell ref="P31:S32"/>
    <mergeCell ref="AD8:AI9"/>
    <mergeCell ref="E13:W15"/>
    <mergeCell ref="E23:W25"/>
    <mergeCell ref="Y16:AC18"/>
    <mergeCell ref="AI22:AI24"/>
    <mergeCell ref="AD22:AH24"/>
    <mergeCell ref="P29:S30"/>
    <mergeCell ref="X25:X27"/>
    <mergeCell ref="X22:X23"/>
    <mergeCell ref="B5:C5"/>
    <mergeCell ref="B6:C6"/>
    <mergeCell ref="F6:K6"/>
    <mergeCell ref="M6:O6"/>
    <mergeCell ref="C9:D11"/>
    <mergeCell ref="C12:D12"/>
    <mergeCell ref="B9:B11"/>
    <mergeCell ref="B12:B16"/>
    <mergeCell ref="E9:E11"/>
    <mergeCell ref="F9:K11"/>
    <mergeCell ref="AR6:AW6"/>
    <mergeCell ref="AJ11:AJ14"/>
    <mergeCell ref="Y25:AC28"/>
    <mergeCell ref="C13:D16"/>
    <mergeCell ref="E12:W12"/>
    <mergeCell ref="E16:G16"/>
    <mergeCell ref="H16:Q16"/>
    <mergeCell ref="C17:D18"/>
    <mergeCell ref="C19:D22"/>
    <mergeCell ref="AD25:AG28"/>
  </mergeCells>
  <printOptions horizontalCentered="1" verticalCentered="1"/>
  <pageMargins left="0.2755905511811024" right="0.2755905511811024" top="0.1968503937007874" bottom="0.1968503937007874" header="0" footer="0"/>
  <pageSetup fitToHeight="1" fitToWidth="1" horizontalDpi="300" verticalDpi="3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総括表v4.05b</dc:title>
  <dc:subject/>
  <dc:creator>RRS(Rescue Rangers)</dc:creator>
  <cp:keywords/>
  <dc:description/>
  <cp:lastModifiedBy>RRS</cp:lastModifiedBy>
  <cp:lastPrinted>2017-01-18T06:31:42Z</cp:lastPrinted>
  <dcterms:created xsi:type="dcterms:W3CDTF">2006-01-06T04:33:06Z</dcterms:created>
  <dcterms:modified xsi:type="dcterms:W3CDTF">2017-01-28T02:37:00Z</dcterms:modified>
  <cp:category/>
  <cp:version/>
  <cp:contentType/>
  <cp:contentStatus/>
</cp:coreProperties>
</file>